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threadedComments/threadedComment1.xml" ContentType="application/vnd.ms-excel.threadedcomments+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defaultThemeVersion="166925"/>
  <mc:AlternateContent xmlns:mc="http://schemas.openxmlformats.org/markup-compatibility/2006">
    <mc:Choice Requires="x15">
      <x15ac:absPath xmlns:x15ac="http://schemas.microsoft.com/office/spreadsheetml/2010/11/ac" url="https://uithcm-my.sharepoint.com/personal/21522030_ms_uit_edu_vn/Documents/"/>
    </mc:Choice>
  </mc:AlternateContent>
  <xr:revisionPtr revIDLastSave="4" documentId="8_{DFE32C6A-61CB-44A4-9EF4-5020CFC73B5D}" xr6:coauthVersionLast="47" xr6:coauthVersionMax="47" xr10:uidLastSave="{281BD003-46DF-484A-8DB2-B28561058F55}"/>
  <bookViews>
    <workbookView xWindow="-108" yWindow="-108" windowWidth="23256" windowHeight="12456" tabRatio="434" firstSheet="1" activeTab="1" xr2:uid="{00000000-000D-0000-FFFF-FFFF00000000}"/>
  </bookViews>
  <sheets>
    <sheet name="Data" sheetId="1" state="hidden" r:id="rId1"/>
    <sheet name="Findings" sheetId="2" r:id="rId2"/>
    <sheet name="Completion Rate" sheetId="16" r:id="rId3"/>
    <sheet name="GMP_SUMMARY_BYDEPT" sheetId="13" r:id="rId4"/>
    <sheet name="Mapping" sheetId="12" r:id="rId5"/>
    <sheet name="Chart_2025" sheetId="11" r:id="rId6"/>
    <sheet name="Sheet1" sheetId="17" r:id="rId7"/>
  </sheets>
  <definedNames>
    <definedName name="_xlnm._FilterDatabase" localSheetId="2" hidden="1">'Completion Rate'!$O$3:$O$87</definedName>
    <definedName name="_xlnm._FilterDatabase" localSheetId="1" hidden="1">Findings!$Z$4:$Z$30</definedName>
    <definedName name="_xlnm._FilterDatabase" localSheetId="3" hidden="1">GMP_SUMMARY_BYDEPT!#REF!</definedName>
    <definedName name="FindingbyList" localSheetId="2">Mapping_Findingby[[#All],[Finding by]]</definedName>
    <definedName name="FindingbyList">Mapping_Findingby[[#All],[Finding by]]</definedName>
    <definedName name="_xlnm.Print_Area" localSheetId="1">Findings!$A$1:$T$4</definedName>
    <definedName name="TOR_Dynamic_List" localSheetId="2">TOR_List[Type of reason]</definedName>
    <definedName name="TOR_Dynamic_List">TOR_List[Type of reason]</definedName>
    <definedName name="Z_59D0AEBC_5BF6_4A00_86E7_495C2575DBA3_.wvu.FilterData" localSheetId="1" hidden="1">Findings!$A$4:$Y$4</definedName>
  </definedNames>
  <calcPr calcId="191028"/>
  <customWorkbookViews>
    <customWorkbookView name="Bin Dang Thanh - Personal View" guid="{59D0AEBC-5BF6-4A00-86E7-495C2575DBA3}" mergeInterval="0" personalView="1" maximized="1" xWindow="-8" yWindow="-8" windowWidth="1382" windowHeight="744" activeSheetId="3"/>
  </customWorkbookView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X157" i="2" l="1"/>
  <c r="S157" i="2"/>
  <c r="U157" i="2" s="1"/>
  <c r="A157" i="2"/>
  <c r="X156" i="2"/>
  <c r="S156" i="2"/>
  <c r="U156" i="2" s="1"/>
  <c r="A156" i="2"/>
  <c r="A127" i="2"/>
  <c r="M127" i="2"/>
  <c r="S127" i="2"/>
  <c r="U127" i="2" s="1"/>
  <c r="X127" i="2"/>
  <c r="X125" i="2"/>
  <c r="S125" i="2"/>
  <c r="U125" i="2" s="1"/>
  <c r="M125" i="2"/>
  <c r="A125" i="2"/>
  <c r="X124" i="2"/>
  <c r="S124" i="2"/>
  <c r="U124" i="2" s="1"/>
  <c r="M124" i="2"/>
  <c r="A124" i="2"/>
  <c r="X123" i="2"/>
  <c r="S123" i="2"/>
  <c r="U123" i="2" s="1"/>
  <c r="M123" i="2"/>
  <c r="A123" i="2"/>
  <c r="X122" i="2"/>
  <c r="S122" i="2"/>
  <c r="U122" i="2" s="1"/>
  <c r="M122" i="2"/>
  <c r="A122" i="2"/>
  <c r="X121" i="2"/>
  <c r="S121" i="2"/>
  <c r="U121" i="2" s="1"/>
  <c r="M121" i="2"/>
  <c r="A121" i="2"/>
  <c r="X116" i="2"/>
  <c r="S116" i="2"/>
  <c r="U116" i="2" s="1"/>
  <c r="A116" i="2"/>
  <c r="X115" i="2"/>
  <c r="S115" i="2"/>
  <c r="U115" i="2" s="1"/>
  <c r="A115" i="2"/>
  <c r="A114" i="2"/>
  <c r="S114" i="2"/>
  <c r="U114" i="2" s="1"/>
  <c r="X114" i="2"/>
  <c r="A117" i="2"/>
  <c r="U117" i="2"/>
  <c r="X117" i="2"/>
  <c r="A111" i="2"/>
  <c r="S111" i="2"/>
  <c r="U111" i="2" s="1"/>
  <c r="X111" i="2"/>
  <c r="A112" i="2"/>
  <c r="S112" i="2"/>
  <c r="U112" i="2" s="1"/>
  <c r="X112" i="2"/>
  <c r="X91" i="2"/>
  <c r="S91" i="2"/>
  <c r="U91" i="2" s="1"/>
  <c r="M91" i="2"/>
  <c r="A91" i="2"/>
  <c r="X90" i="2"/>
  <c r="S90" i="2"/>
  <c r="U90" i="2" s="1"/>
  <c r="M90" i="2"/>
  <c r="A90" i="2"/>
  <c r="O81" i="16"/>
  <c r="M63" i="2"/>
  <c r="A46" i="2"/>
  <c r="M46" i="2"/>
  <c r="S46" i="2"/>
  <c r="U46" i="2" s="1"/>
  <c r="X46" i="2"/>
  <c r="O80" i="16" l="1"/>
  <c r="O82" i="16"/>
  <c r="E83" i="16"/>
  <c r="F83" i="16"/>
  <c r="G83" i="16"/>
  <c r="H83" i="16"/>
  <c r="I83" i="16"/>
  <c r="J83" i="16"/>
  <c r="K83" i="16"/>
  <c r="L83" i="16"/>
  <c r="M83" i="16"/>
  <c r="D83" i="16"/>
  <c r="O76" i="16"/>
  <c r="O77" i="16"/>
  <c r="O78" i="16"/>
  <c r="D79" i="16"/>
  <c r="E79" i="16"/>
  <c r="F79" i="16"/>
  <c r="G79" i="16"/>
  <c r="H79" i="16"/>
  <c r="I79" i="16"/>
  <c r="J79" i="16"/>
  <c r="L79" i="16"/>
  <c r="M79" i="16"/>
  <c r="N79" i="16"/>
  <c r="O74" i="16"/>
  <c r="O83" i="16" l="1"/>
  <c r="O79" i="16"/>
  <c r="M31" i="2"/>
  <c r="S42" i="2"/>
  <c r="U29" i="2" l="1"/>
  <c r="U27" i="2"/>
  <c r="M35" i="2"/>
  <c r="X34" i="2"/>
  <c r="S34" i="2"/>
  <c r="U34" i="2" s="1"/>
  <c r="M34" i="2"/>
  <c r="A34" i="2"/>
  <c r="D4" i="11"/>
  <c r="D13" i="11"/>
  <c r="D12" i="11"/>
  <c r="D11" i="11"/>
  <c r="D10" i="11"/>
  <c r="D9" i="11"/>
  <c r="D8" i="11"/>
  <c r="D7" i="11"/>
  <c r="D6" i="11"/>
  <c r="D5" i="11"/>
  <c r="G18" i="11"/>
  <c r="G20" i="11"/>
  <c r="G19" i="11"/>
  <c r="S30" i="2"/>
  <c r="U30" i="2" s="1"/>
  <c r="S31" i="2"/>
  <c r="U31" i="2" s="1"/>
  <c r="S32" i="2"/>
  <c r="U32" i="2" s="1"/>
  <c r="S33" i="2"/>
  <c r="U33" i="2" s="1"/>
  <c r="S36" i="2"/>
  <c r="U36" i="2" s="1"/>
  <c r="S37" i="2"/>
  <c r="U37" i="2" s="1"/>
  <c r="S38" i="2"/>
  <c r="U38" i="2" s="1"/>
  <c r="S39" i="2"/>
  <c r="U39" i="2" s="1"/>
  <c r="S45" i="2"/>
  <c r="U45" i="2" s="1"/>
  <c r="S40" i="2"/>
  <c r="U40" i="2" s="1"/>
  <c r="S41" i="2"/>
  <c r="U41" i="2" s="1"/>
  <c r="U42" i="2"/>
  <c r="S43" i="2"/>
  <c r="U43" i="2" s="1"/>
  <c r="S44" i="2"/>
  <c r="U44" i="2" s="1"/>
  <c r="S35" i="2"/>
  <c r="U35" i="2" s="1"/>
  <c r="S47" i="2"/>
  <c r="U47" i="2" s="1"/>
  <c r="S48" i="2"/>
  <c r="U48" i="2" s="1"/>
  <c r="S49" i="2"/>
  <c r="U49" i="2" s="1"/>
  <c r="S50" i="2"/>
  <c r="U50" i="2" s="1"/>
  <c r="S51" i="2"/>
  <c r="U51" i="2" s="1"/>
  <c r="S52" i="2"/>
  <c r="U52" i="2" s="1"/>
  <c r="S56" i="2"/>
  <c r="U56" i="2" s="1"/>
  <c r="S57" i="2"/>
  <c r="U57" i="2" s="1"/>
  <c r="S58" i="2"/>
  <c r="U58" i="2" s="1"/>
  <c r="S53" i="2"/>
  <c r="U53" i="2" s="1"/>
  <c r="S59" i="2"/>
  <c r="U59" i="2" s="1"/>
  <c r="S60" i="2"/>
  <c r="U60" i="2" s="1"/>
  <c r="S61" i="2"/>
  <c r="U61" i="2" s="1"/>
  <c r="S63" i="2"/>
  <c r="U63" i="2" s="1"/>
  <c r="S64" i="2"/>
  <c r="U64" i="2" s="1"/>
  <c r="S65" i="2"/>
  <c r="U65" i="2" s="1"/>
  <c r="S66" i="2"/>
  <c r="U66" i="2" s="1"/>
  <c r="S67" i="2"/>
  <c r="U67" i="2" s="1"/>
  <c r="S68" i="2"/>
  <c r="U68" i="2" s="1"/>
  <c r="S69" i="2"/>
  <c r="U69" i="2" s="1"/>
  <c r="U70" i="2"/>
  <c r="S62" i="2"/>
  <c r="U62" i="2" s="1"/>
  <c r="S54" i="2"/>
  <c r="U54" i="2" s="1"/>
  <c r="S55" i="2"/>
  <c r="U55" i="2" s="1"/>
  <c r="S71" i="2"/>
  <c r="U71" i="2" s="1"/>
  <c r="U72" i="2"/>
  <c r="S73" i="2"/>
  <c r="U73" i="2" s="1"/>
  <c r="S74" i="2"/>
  <c r="U74" i="2" s="1"/>
  <c r="S75" i="2"/>
  <c r="U75" i="2" s="1"/>
  <c r="S76" i="2"/>
  <c r="U76" i="2" s="1"/>
  <c r="S77" i="2"/>
  <c r="U77" i="2" s="1"/>
  <c r="S78" i="2"/>
  <c r="U78" i="2" s="1"/>
  <c r="S79" i="2"/>
  <c r="U79" i="2" s="1"/>
  <c r="S80" i="2"/>
  <c r="U80" i="2" s="1"/>
  <c r="U81" i="2"/>
  <c r="S82" i="2"/>
  <c r="U82" i="2" s="1"/>
  <c r="S83" i="2"/>
  <c r="U83" i="2" s="1"/>
  <c r="S84" i="2"/>
  <c r="U84" i="2" s="1"/>
  <c r="S85" i="2"/>
  <c r="U85" i="2" s="1"/>
  <c r="S86" i="2"/>
  <c r="U86" i="2" s="1"/>
  <c r="S87" i="2"/>
  <c r="U87" i="2" s="1"/>
  <c r="S88" i="2"/>
  <c r="U88" i="2" s="1"/>
  <c r="S89" i="2"/>
  <c r="U89" i="2" s="1"/>
  <c r="S92" i="2"/>
  <c r="U92" i="2" s="1"/>
  <c r="S93" i="2"/>
  <c r="U93" i="2" s="1"/>
  <c r="S94" i="2"/>
  <c r="U94" i="2" s="1"/>
  <c r="S95" i="2"/>
  <c r="U95" i="2" s="1"/>
  <c r="S96" i="2"/>
  <c r="U96" i="2" s="1"/>
  <c r="S97" i="2"/>
  <c r="U97" i="2" s="1"/>
  <c r="U98" i="2"/>
  <c r="S99" i="2"/>
  <c r="U99" i="2" s="1"/>
  <c r="S100" i="2"/>
  <c r="U100" i="2" s="1"/>
  <c r="S101" i="2"/>
  <c r="U101" i="2" s="1"/>
  <c r="S102" i="2"/>
  <c r="U102" i="2" s="1"/>
  <c r="S103" i="2"/>
  <c r="U103" i="2" s="1"/>
  <c r="S104" i="2"/>
  <c r="U104" i="2" s="1"/>
  <c r="S105" i="2"/>
  <c r="U105" i="2" s="1"/>
  <c r="S106" i="2"/>
  <c r="U106" i="2" s="1"/>
  <c r="S107" i="2"/>
  <c r="U107" i="2" s="1"/>
  <c r="S108" i="2"/>
  <c r="U108" i="2" s="1"/>
  <c r="S109" i="2"/>
  <c r="U109" i="2" s="1"/>
  <c r="S110" i="2"/>
  <c r="U110" i="2" s="1"/>
  <c r="S113" i="2"/>
  <c r="U113" i="2" s="1"/>
  <c r="S118" i="2"/>
  <c r="U118" i="2" s="1"/>
  <c r="S119" i="2"/>
  <c r="U119" i="2" s="1"/>
  <c r="S120" i="2"/>
  <c r="U120" i="2" s="1"/>
  <c r="S126" i="2"/>
  <c r="U126" i="2" s="1"/>
  <c r="S128" i="2"/>
  <c r="U128" i="2" s="1"/>
  <c r="S129" i="2"/>
  <c r="U129" i="2" s="1"/>
  <c r="S130" i="2"/>
  <c r="U130" i="2" s="1"/>
  <c r="S131" i="2"/>
  <c r="U131" i="2" s="1"/>
  <c r="S132" i="2"/>
  <c r="U132" i="2" s="1"/>
  <c r="S133" i="2"/>
  <c r="U133" i="2" s="1"/>
  <c r="S134" i="2"/>
  <c r="U134" i="2" s="1"/>
  <c r="S135" i="2"/>
  <c r="U135" i="2" s="1"/>
  <c r="S136" i="2"/>
  <c r="U136" i="2" s="1"/>
  <c r="S137" i="2"/>
  <c r="U137" i="2" s="1"/>
  <c r="S138" i="2"/>
  <c r="U138" i="2" s="1"/>
  <c r="S139" i="2"/>
  <c r="U139" i="2" s="1"/>
  <c r="S140" i="2"/>
  <c r="U140" i="2" s="1"/>
  <c r="S141" i="2"/>
  <c r="U141" i="2" s="1"/>
  <c r="S142" i="2"/>
  <c r="U142" i="2" s="1"/>
  <c r="S143" i="2"/>
  <c r="U143" i="2" s="1"/>
  <c r="S144" i="2"/>
  <c r="U144" i="2" s="1"/>
  <c r="S145" i="2"/>
  <c r="U145" i="2" s="1"/>
  <c r="S146" i="2"/>
  <c r="U146" i="2" s="1"/>
  <c r="S147" i="2"/>
  <c r="U147" i="2" s="1"/>
  <c r="S148" i="2"/>
  <c r="U148" i="2" s="1"/>
  <c r="S149" i="2"/>
  <c r="U149" i="2" s="1"/>
  <c r="S150" i="2"/>
  <c r="U150" i="2" s="1"/>
  <c r="S151" i="2"/>
  <c r="U151" i="2" s="1"/>
  <c r="S152" i="2"/>
  <c r="U152" i="2" s="1"/>
  <c r="S153" i="2"/>
  <c r="U153" i="2" s="1"/>
  <c r="S154" i="2"/>
  <c r="U154" i="2" s="1"/>
  <c r="S155" i="2"/>
  <c r="U155" i="2" s="1"/>
  <c r="S158" i="2"/>
  <c r="U158" i="2" s="1"/>
  <c r="S159" i="2"/>
  <c r="U159" i="2" s="1"/>
  <c r="A31" i="2"/>
  <c r="X31" i="2"/>
  <c r="A32" i="2"/>
  <c r="M32" i="2"/>
  <c r="X32" i="2"/>
  <c r="A33" i="2"/>
  <c r="X33" i="2"/>
  <c r="A36" i="2"/>
  <c r="M36" i="2"/>
  <c r="X36" i="2"/>
  <c r="A37" i="2"/>
  <c r="M37" i="2"/>
  <c r="X37" i="2"/>
  <c r="A38" i="2"/>
  <c r="M38" i="2"/>
  <c r="X38" i="2"/>
  <c r="A39" i="2"/>
  <c r="M39" i="2"/>
  <c r="X39" i="2"/>
  <c r="A45" i="2"/>
  <c r="M45" i="2"/>
  <c r="X45" i="2"/>
  <c r="A40" i="2"/>
  <c r="M40" i="2"/>
  <c r="X40" i="2"/>
  <c r="A41" i="2"/>
  <c r="M41" i="2"/>
  <c r="X41" i="2"/>
  <c r="A42" i="2"/>
  <c r="M42" i="2"/>
  <c r="X42" i="2"/>
  <c r="A43" i="2"/>
  <c r="M43" i="2"/>
  <c r="X43" i="2"/>
  <c r="A44" i="2"/>
  <c r="X44" i="2"/>
  <c r="A35" i="2"/>
  <c r="X35" i="2"/>
  <c r="A47" i="2"/>
  <c r="M47" i="2"/>
  <c r="X47" i="2"/>
  <c r="A48" i="2"/>
  <c r="X48" i="2"/>
  <c r="A49" i="2"/>
  <c r="M49" i="2"/>
  <c r="X49" i="2"/>
  <c r="A50" i="2"/>
  <c r="M50" i="2"/>
  <c r="X50" i="2"/>
  <c r="A51" i="2"/>
  <c r="M51" i="2"/>
  <c r="X51" i="2"/>
  <c r="A52" i="2"/>
  <c r="M52" i="2"/>
  <c r="X52" i="2"/>
  <c r="A56" i="2"/>
  <c r="M56" i="2"/>
  <c r="X56" i="2"/>
  <c r="A57" i="2"/>
  <c r="M57" i="2"/>
  <c r="X57" i="2"/>
  <c r="A58" i="2"/>
  <c r="X58" i="2"/>
  <c r="A53" i="2"/>
  <c r="M53" i="2"/>
  <c r="X53" i="2"/>
  <c r="A59" i="2"/>
  <c r="M59" i="2"/>
  <c r="X59" i="2"/>
  <c r="A60" i="2"/>
  <c r="X60" i="2"/>
  <c r="A61" i="2"/>
  <c r="X61" i="2"/>
  <c r="A63" i="2"/>
  <c r="X63" i="2"/>
  <c r="A64" i="2"/>
  <c r="M64" i="2"/>
  <c r="X64" i="2"/>
  <c r="A65" i="2"/>
  <c r="M65" i="2"/>
  <c r="X65" i="2"/>
  <c r="A66" i="2"/>
  <c r="M66" i="2"/>
  <c r="X66" i="2"/>
  <c r="A67" i="2"/>
  <c r="M67" i="2"/>
  <c r="X67" i="2"/>
  <c r="A68" i="2"/>
  <c r="M68" i="2"/>
  <c r="X68" i="2"/>
  <c r="A69" i="2"/>
  <c r="X69" i="2"/>
  <c r="A70" i="2"/>
  <c r="X70" i="2"/>
  <c r="A62" i="2"/>
  <c r="X62" i="2"/>
  <c r="A54" i="2"/>
  <c r="X54" i="2"/>
  <c r="A55" i="2"/>
  <c r="X55" i="2"/>
  <c r="A71" i="2"/>
  <c r="M71" i="2"/>
  <c r="X71" i="2"/>
  <c r="A72" i="2"/>
  <c r="X72" i="2"/>
  <c r="A73" i="2"/>
  <c r="M73" i="2"/>
  <c r="X73" i="2"/>
  <c r="A74" i="2"/>
  <c r="M74" i="2"/>
  <c r="X74" i="2"/>
  <c r="A75" i="2"/>
  <c r="M75" i="2"/>
  <c r="X75" i="2"/>
  <c r="A76" i="2"/>
  <c r="M76" i="2"/>
  <c r="X76" i="2"/>
  <c r="A77" i="2"/>
  <c r="M77" i="2"/>
  <c r="X77" i="2"/>
  <c r="A78" i="2"/>
  <c r="M78" i="2"/>
  <c r="X78" i="2"/>
  <c r="A79" i="2"/>
  <c r="M79" i="2"/>
  <c r="X79" i="2"/>
  <c r="A80" i="2"/>
  <c r="M80" i="2"/>
  <c r="X80" i="2"/>
  <c r="A81" i="2"/>
  <c r="X81" i="2"/>
  <c r="A82" i="2"/>
  <c r="M82" i="2"/>
  <c r="X82" i="2"/>
  <c r="A83" i="2"/>
  <c r="M83" i="2"/>
  <c r="X83" i="2"/>
  <c r="A84" i="2"/>
  <c r="M84" i="2"/>
  <c r="X84" i="2"/>
  <c r="A85" i="2"/>
  <c r="M85" i="2"/>
  <c r="X85" i="2"/>
  <c r="A86" i="2"/>
  <c r="M86" i="2"/>
  <c r="X86" i="2"/>
  <c r="A87" i="2"/>
  <c r="M87" i="2"/>
  <c r="X87" i="2"/>
  <c r="A88" i="2"/>
  <c r="M88" i="2"/>
  <c r="X88" i="2"/>
  <c r="A89" i="2"/>
  <c r="X89" i="2"/>
  <c r="A92" i="2"/>
  <c r="M92" i="2"/>
  <c r="X92" i="2"/>
  <c r="A93" i="2"/>
  <c r="M93" i="2"/>
  <c r="X93" i="2"/>
  <c r="A94" i="2"/>
  <c r="M94" i="2"/>
  <c r="X94" i="2"/>
  <c r="A95" i="2"/>
  <c r="M95" i="2"/>
  <c r="X95" i="2"/>
  <c r="A96" i="2"/>
  <c r="M96" i="2"/>
  <c r="X96" i="2"/>
  <c r="A97" i="2"/>
  <c r="M97" i="2"/>
  <c r="X97" i="2"/>
  <c r="A98" i="2"/>
  <c r="X98" i="2"/>
  <c r="A99" i="2"/>
  <c r="M99" i="2"/>
  <c r="X99" i="2"/>
  <c r="A100" i="2"/>
  <c r="M100" i="2"/>
  <c r="X100" i="2"/>
  <c r="A101" i="2"/>
  <c r="M101" i="2"/>
  <c r="X101" i="2"/>
  <c r="A102" i="2"/>
  <c r="M102" i="2"/>
  <c r="X102" i="2"/>
  <c r="A103" i="2"/>
  <c r="M103" i="2"/>
  <c r="X103" i="2"/>
  <c r="A104" i="2"/>
  <c r="M104" i="2"/>
  <c r="X104" i="2"/>
  <c r="A105" i="2"/>
  <c r="X105" i="2"/>
  <c r="A106" i="2"/>
  <c r="X106" i="2"/>
  <c r="A107" i="2"/>
  <c r="X107" i="2"/>
  <c r="A108" i="2"/>
  <c r="X108" i="2"/>
  <c r="A109" i="2"/>
  <c r="M109" i="2"/>
  <c r="X109" i="2"/>
  <c r="A110" i="2"/>
  <c r="X110" i="2"/>
  <c r="A113" i="2"/>
  <c r="M113" i="2"/>
  <c r="X113" i="2"/>
  <c r="A118" i="2"/>
  <c r="M118" i="2"/>
  <c r="X118" i="2"/>
  <c r="A119" i="2"/>
  <c r="M119" i="2"/>
  <c r="X119" i="2"/>
  <c r="A120" i="2"/>
  <c r="M120" i="2"/>
  <c r="X120" i="2"/>
  <c r="A126" i="2"/>
  <c r="M126" i="2"/>
  <c r="X126" i="2"/>
  <c r="A128" i="2"/>
  <c r="M128" i="2"/>
  <c r="X128" i="2"/>
  <c r="A129" i="2"/>
  <c r="M129" i="2"/>
  <c r="X129" i="2"/>
  <c r="A130" i="2"/>
  <c r="M130" i="2"/>
  <c r="X130" i="2"/>
  <c r="A131" i="2"/>
  <c r="M131" i="2"/>
  <c r="X131" i="2"/>
  <c r="A132" i="2"/>
  <c r="M132" i="2"/>
  <c r="X132" i="2"/>
  <c r="A133" i="2"/>
  <c r="X133" i="2"/>
  <c r="A134" i="2"/>
  <c r="M134" i="2"/>
  <c r="X134" i="2"/>
  <c r="A135" i="2"/>
  <c r="M135" i="2"/>
  <c r="X135" i="2"/>
  <c r="A136" i="2"/>
  <c r="M136" i="2"/>
  <c r="X136" i="2"/>
  <c r="A137" i="2"/>
  <c r="M137" i="2"/>
  <c r="X137" i="2"/>
  <c r="A138" i="2"/>
  <c r="M138" i="2"/>
  <c r="X138" i="2"/>
  <c r="A139" i="2"/>
  <c r="M139" i="2"/>
  <c r="X139" i="2"/>
  <c r="A140" i="2"/>
  <c r="M140" i="2"/>
  <c r="X140" i="2"/>
  <c r="A141" i="2"/>
  <c r="M141" i="2"/>
  <c r="X141" i="2"/>
  <c r="A142" i="2"/>
  <c r="M142" i="2"/>
  <c r="X142" i="2"/>
  <c r="A143" i="2"/>
  <c r="M143" i="2"/>
  <c r="X143" i="2"/>
  <c r="A144" i="2"/>
  <c r="M144" i="2"/>
  <c r="X144" i="2"/>
  <c r="A145" i="2"/>
  <c r="M145" i="2"/>
  <c r="X145" i="2"/>
  <c r="A146" i="2"/>
  <c r="M146" i="2"/>
  <c r="X146" i="2"/>
  <c r="A147" i="2"/>
  <c r="M147" i="2"/>
  <c r="X147" i="2"/>
  <c r="A148" i="2"/>
  <c r="M148" i="2"/>
  <c r="X148" i="2"/>
  <c r="A149" i="2"/>
  <c r="M149" i="2"/>
  <c r="X149" i="2"/>
  <c r="A150" i="2"/>
  <c r="M150" i="2"/>
  <c r="X150" i="2"/>
  <c r="A151" i="2"/>
  <c r="M151" i="2"/>
  <c r="X151" i="2"/>
  <c r="A152" i="2"/>
  <c r="M152" i="2"/>
  <c r="X152" i="2"/>
  <c r="A153" i="2"/>
  <c r="M153" i="2"/>
  <c r="X153" i="2"/>
  <c r="A154" i="2"/>
  <c r="M154" i="2"/>
  <c r="X154" i="2"/>
  <c r="A155" i="2"/>
  <c r="X155" i="2"/>
  <c r="A158" i="2"/>
  <c r="X158" i="2"/>
  <c r="A159" i="2"/>
  <c r="X159" i="2"/>
  <c r="O6" i="16" l="1"/>
  <c r="O9" i="16"/>
  <c r="O10" i="16"/>
  <c r="O8" i="16"/>
  <c r="O13" i="16"/>
  <c r="O14" i="16"/>
  <c r="O12" i="16"/>
  <c r="O17" i="16"/>
  <c r="O18" i="16"/>
  <c r="O16" i="16"/>
  <c r="O21" i="16"/>
  <c r="O22" i="16"/>
  <c r="O20" i="16"/>
  <c r="O25" i="16"/>
  <c r="O26" i="16"/>
  <c r="O24" i="16"/>
  <c r="O29" i="16"/>
  <c r="O30" i="16"/>
  <c r="O28" i="16"/>
  <c r="O33" i="16"/>
  <c r="O34" i="16"/>
  <c r="O32" i="16"/>
  <c r="O37" i="16"/>
  <c r="O38" i="16"/>
  <c r="O36" i="16"/>
  <c r="O41" i="16"/>
  <c r="O42" i="16"/>
  <c r="O40" i="16"/>
  <c r="O45" i="16"/>
  <c r="O46" i="16"/>
  <c r="O44" i="16"/>
  <c r="O49" i="16"/>
  <c r="O50" i="16"/>
  <c r="O48" i="16"/>
  <c r="O53" i="16"/>
  <c r="O54" i="16"/>
  <c r="O52" i="16"/>
  <c r="O57" i="16"/>
  <c r="O58" i="16"/>
  <c r="O56" i="16"/>
  <c r="O61" i="16"/>
  <c r="O62" i="16"/>
  <c r="O60" i="16"/>
  <c r="O65" i="16"/>
  <c r="O66" i="16"/>
  <c r="O64" i="16"/>
  <c r="O68" i="16"/>
  <c r="O70" i="16"/>
  <c r="O69" i="16"/>
  <c r="O73" i="16"/>
  <c r="M75" i="16" l="1"/>
  <c r="L75" i="16"/>
  <c r="J75" i="16"/>
  <c r="I75" i="16"/>
  <c r="G75" i="16"/>
  <c r="F75" i="16"/>
  <c r="E75" i="16"/>
  <c r="O72" i="16"/>
  <c r="J71" i="16"/>
  <c r="G71" i="16"/>
  <c r="F71" i="16"/>
  <c r="E71" i="16"/>
  <c r="J67" i="16"/>
  <c r="I67" i="16"/>
  <c r="H67" i="16"/>
  <c r="G67" i="16"/>
  <c r="F67" i="16"/>
  <c r="E67" i="16"/>
  <c r="J63" i="16"/>
  <c r="H63" i="16"/>
  <c r="G63" i="16"/>
  <c r="F63" i="16"/>
  <c r="E63" i="16"/>
  <c r="G59" i="16"/>
  <c r="F59" i="16"/>
  <c r="E59" i="16"/>
  <c r="J55" i="16"/>
  <c r="H55" i="16"/>
  <c r="G55" i="16"/>
  <c r="F55" i="16"/>
  <c r="E55" i="16"/>
  <c r="D55" i="16"/>
  <c r="M51" i="16"/>
  <c r="K51" i="16"/>
  <c r="J51" i="16"/>
  <c r="G51" i="16"/>
  <c r="F51" i="16"/>
  <c r="E51" i="16"/>
  <c r="D51" i="16"/>
  <c r="G47" i="16"/>
  <c r="F47" i="16"/>
  <c r="E47" i="16"/>
  <c r="D47" i="16"/>
  <c r="M43" i="16"/>
  <c r="K43" i="16"/>
  <c r="J43" i="16"/>
  <c r="G43" i="16"/>
  <c r="F43" i="16"/>
  <c r="E43" i="16"/>
  <c r="M39" i="16"/>
  <c r="K39" i="16"/>
  <c r="J39" i="16"/>
  <c r="I39" i="16"/>
  <c r="H39" i="16"/>
  <c r="G39" i="16"/>
  <c r="F39" i="16"/>
  <c r="E39" i="16"/>
  <c r="L35" i="16"/>
  <c r="K35" i="16"/>
  <c r="J35" i="16"/>
  <c r="H35" i="16"/>
  <c r="G35" i="16"/>
  <c r="F35" i="16"/>
  <c r="E35" i="16"/>
  <c r="D35" i="16"/>
  <c r="M31" i="16"/>
  <c r="K31" i="16"/>
  <c r="J31" i="16"/>
  <c r="H31" i="16"/>
  <c r="G31" i="16"/>
  <c r="F31" i="16"/>
  <c r="E31" i="16"/>
  <c r="D31" i="16"/>
  <c r="K27" i="16"/>
  <c r="J27" i="16"/>
  <c r="G27" i="16"/>
  <c r="F27" i="16"/>
  <c r="E27" i="16"/>
  <c r="D27" i="16"/>
  <c r="I23" i="16"/>
  <c r="G23" i="16"/>
  <c r="F23" i="16"/>
  <c r="E23" i="16"/>
  <c r="G19" i="16"/>
  <c r="F19" i="16"/>
  <c r="E19" i="16"/>
  <c r="J15" i="16"/>
  <c r="G15" i="16"/>
  <c r="F15" i="16"/>
  <c r="E15" i="16"/>
  <c r="D15" i="16"/>
  <c r="K11" i="16"/>
  <c r="G11" i="16"/>
  <c r="F11" i="16"/>
  <c r="E11" i="16"/>
  <c r="D11" i="16"/>
  <c r="O71" i="16" l="1"/>
  <c r="O63" i="16"/>
  <c r="O75" i="16"/>
  <c r="O19" i="16"/>
  <c r="O47" i="16"/>
  <c r="O67" i="16"/>
  <c r="O35" i="16"/>
  <c r="O11" i="16"/>
  <c r="O15" i="16"/>
  <c r="O27" i="16"/>
  <c r="O55" i="16"/>
  <c r="O43" i="16"/>
  <c r="O59" i="16"/>
  <c r="O31" i="16"/>
  <c r="O51" i="16"/>
  <c r="O23" i="16"/>
  <c r="O39" i="16"/>
  <c r="G4" i="11" l="1"/>
  <c r="G5" i="11"/>
  <c r="G6" i="11"/>
  <c r="G7" i="11"/>
  <c r="G8" i="11"/>
  <c r="G9" i="11"/>
  <c r="G10" i="11"/>
  <c r="G11" i="11"/>
  <c r="G12" i="11"/>
  <c r="G13" i="11"/>
  <c r="S28" i="2" l="1"/>
  <c r="U28" i="2" s="1"/>
  <c r="S22" i="2" l="1"/>
  <c r="U22" i="2" s="1"/>
  <c r="A25" i="2" l="1"/>
  <c r="A24" i="2"/>
  <c r="A23" i="2"/>
  <c r="A15" i="2"/>
  <c r="X30" i="2" l="1"/>
  <c r="A30" i="2"/>
  <c r="X29" i="2"/>
  <c r="M29" i="2"/>
  <c r="A29" i="2"/>
  <c r="X28" i="2"/>
  <c r="M28" i="2"/>
  <c r="A28" i="2"/>
  <c r="X27" i="2"/>
  <c r="A27" i="2"/>
  <c r="X26" i="2"/>
  <c r="S26" i="2"/>
  <c r="U26" i="2" s="1"/>
  <c r="A26" i="2"/>
  <c r="X25" i="2"/>
  <c r="S25" i="2"/>
  <c r="U25" i="2" s="1"/>
  <c r="M25" i="2"/>
  <c r="A22" i="2" l="1"/>
  <c r="X22" i="2"/>
  <c r="M23" i="2"/>
  <c r="S23" i="2"/>
  <c r="U23" i="2" s="1"/>
  <c r="X23" i="2"/>
  <c r="M24" i="2"/>
  <c r="S24" i="2"/>
  <c r="U24" i="2" s="1"/>
  <c r="X24" i="2"/>
  <c r="S5" i="2"/>
  <c r="U5" i="2" s="1"/>
  <c r="S6" i="2"/>
  <c r="U6" i="2" s="1"/>
  <c r="S7" i="2"/>
  <c r="U7" i="2" s="1"/>
  <c r="S8" i="2"/>
  <c r="U8" i="2" s="1"/>
  <c r="S9" i="2"/>
  <c r="U9" i="2" s="1"/>
  <c r="S10" i="2"/>
  <c r="U10" i="2" s="1"/>
  <c r="S11" i="2"/>
  <c r="U11" i="2" s="1"/>
  <c r="S12" i="2"/>
  <c r="U12" i="2" s="1"/>
  <c r="S13" i="2"/>
  <c r="U13" i="2" s="1"/>
  <c r="S14" i="2"/>
  <c r="U14" i="2" s="1"/>
  <c r="S15" i="2"/>
  <c r="U15" i="2" s="1"/>
  <c r="S16" i="2"/>
  <c r="U16" i="2" s="1"/>
  <c r="S17" i="2"/>
  <c r="U17" i="2" s="1"/>
  <c r="S18" i="2"/>
  <c r="U18" i="2" s="1"/>
  <c r="S19" i="2"/>
  <c r="U19" i="2" s="1"/>
  <c r="S20" i="2"/>
  <c r="U20" i="2" s="1"/>
  <c r="S21" i="2"/>
  <c r="U21" i="2" s="1"/>
  <c r="M5" i="2"/>
  <c r="M6" i="2"/>
  <c r="M7" i="2"/>
  <c r="M8" i="2"/>
  <c r="M9" i="2"/>
  <c r="M10" i="2"/>
  <c r="M11" i="2"/>
  <c r="M12" i="2"/>
  <c r="M13" i="2"/>
  <c r="M14" i="2"/>
  <c r="M15" i="2"/>
  <c r="M16" i="2"/>
  <c r="M17" i="2"/>
  <c r="M18" i="2"/>
  <c r="M19" i="2"/>
  <c r="M20" i="2"/>
  <c r="M21" i="2"/>
  <c r="X5" i="2"/>
  <c r="X6" i="2"/>
  <c r="X7" i="2"/>
  <c r="X8" i="2"/>
  <c r="X9" i="2"/>
  <c r="X10" i="2"/>
  <c r="X11" i="2"/>
  <c r="X12" i="2"/>
  <c r="X13" i="2"/>
  <c r="X14" i="2"/>
  <c r="X15" i="2"/>
  <c r="X16" i="2"/>
  <c r="X17" i="2"/>
  <c r="X18" i="2"/>
  <c r="X19" i="2"/>
  <c r="X20" i="2"/>
  <c r="X21" i="2"/>
  <c r="J4" i="11" l="1"/>
  <c r="J7" i="11"/>
  <c r="J6" i="11"/>
  <c r="J12" i="11"/>
  <c r="J8" i="11"/>
  <c r="J14" i="11"/>
  <c r="J5" i="11"/>
  <c r="J13" i="11"/>
  <c r="J11" i="11"/>
  <c r="J9" i="11"/>
  <c r="J10" i="11"/>
  <c r="D4" i="16"/>
  <c r="K4" i="16"/>
  <c r="I4" i="16"/>
  <c r="E4" i="16"/>
  <c r="J4" i="16"/>
  <c r="H4" i="16"/>
  <c r="K5" i="16"/>
  <c r="F4" i="16"/>
  <c r="D5" i="16"/>
  <c r="O5" i="16" l="1"/>
  <c r="O4" i="16"/>
  <c r="E7" i="16"/>
  <c r="I7" i="16"/>
  <c r="G7" i="16"/>
  <c r="H7" i="16"/>
  <c r="F7" i="16"/>
  <c r="J7" i="16"/>
  <c r="O7" i="16" l="1"/>
  <c r="A6" i="2" l="1"/>
  <c r="A7" i="2"/>
  <c r="A8" i="2"/>
  <c r="A9" i="2"/>
  <c r="A10" i="2"/>
  <c r="A11" i="2"/>
  <c r="A12" i="2"/>
  <c r="A13" i="2"/>
  <c r="A14" i="2"/>
  <c r="A16" i="2"/>
  <c r="A17" i="2"/>
  <c r="A18" i="2"/>
  <c r="A19" i="2"/>
  <c r="A20" i="2"/>
  <c r="A21" i="2"/>
  <c r="A5" i="2"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tc={9D6635A5-19EC-4FE6-AA51-FB587039ECEC}</author>
    <author>tc={83178708-9A0F-41D1-A094-E197C74A00C5}</author>
  </authors>
  <commentList>
    <comment ref="H36" authorId="0" shapeId="0" xr:uid="{9D6635A5-19EC-4FE6-AA51-FB587039ECEC}">
      <text>
        <t>[Threaded comment]
Your version of Excel allows you to read this threaded comment; however, any edits to it will get removed if the file is opened in a newer version of Excel. Learn more: https://go.microsoft.com/fwlink/?linkid=870924
Comment:
    FG WH: Pending do chưa cập nhật bằng chứng đúng hạn</t>
      </text>
    </comment>
    <comment ref="F64" authorId="1" shapeId="0" xr:uid="{83178708-9A0F-41D1-A094-E197C74A00C5}">
      <text>
        <t>[Threaded comment]
Your version of Excel allows you to read this threaded comment; however, any edits to it will get removed if the file is opened in a newer version of Excel. Learn more: https://go.microsoft.com/fwlink/?linkid=870924
Comment:
    Dời duedate từ 26/04 =&gt; 03/05</t>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<sst xmlns="http://schemas.openxmlformats.org/spreadsheetml/2006/main" count="2179" uniqueCount="559">
  <si>
    <t>Khu vực/ Area</t>
  </si>
  <si>
    <t>Type of Reason</t>
  </si>
  <si>
    <t>Description</t>
  </si>
  <si>
    <t>Mr. Huy</t>
  </si>
  <si>
    <t>Sorting &amp; RM WH</t>
  </si>
  <si>
    <t>Arround Plant</t>
  </si>
  <si>
    <t>CapEx</t>
  </si>
  <si>
    <t>Huge investment to fix - Chi phí đầu tư lớn</t>
  </si>
  <si>
    <t>Mr. Giang</t>
  </si>
  <si>
    <t>Roasting</t>
  </si>
  <si>
    <t>Lab &amp; QA/QC Room</t>
  </si>
  <si>
    <t>OpEx</t>
  </si>
  <si>
    <t>Quick fix - Sửa chữa nhanh</t>
  </si>
  <si>
    <t>Mr. Thành</t>
  </si>
  <si>
    <t>Packing</t>
  </si>
  <si>
    <t>Maintenance &amp; Utilities</t>
  </si>
  <si>
    <t>B&amp;P</t>
  </si>
  <si>
    <t>Behavior &amp; Practice - Hành vi và thực hành GMP</t>
  </si>
  <si>
    <t>Mr. Tùng</t>
  </si>
  <si>
    <t>Maintenance</t>
  </si>
  <si>
    <t>Packing Room</t>
  </si>
  <si>
    <t>P&amp;S</t>
  </si>
  <si>
    <t>Procedure &amp; standard - Qui trình &amp; tiêu chuẩn</t>
  </si>
  <si>
    <t>Mr. Dược</t>
  </si>
  <si>
    <t>PM &amp; FG WH</t>
  </si>
  <si>
    <t>Roasting Room</t>
  </si>
  <si>
    <t>Toilet, Canteen, Clinic, Dressing room</t>
  </si>
  <si>
    <t>Other</t>
  </si>
  <si>
    <t xml:space="preserve">Olam Vietnam Food
Processing Co., Ltd </t>
  </si>
  <si>
    <t>No.</t>
  </si>
  <si>
    <t>Capture date</t>
  </si>
  <si>
    <t>Week</t>
  </si>
  <si>
    <t>Area</t>
  </si>
  <si>
    <t>Detail location</t>
  </si>
  <si>
    <t>Issue</t>
  </si>
  <si>
    <t>Picture</t>
  </si>
  <si>
    <t>Owner</t>
  </si>
  <si>
    <t>Corrective - Preventive action</t>
  </si>
  <si>
    <t>Duedate</t>
  </si>
  <si>
    <t>Evidence?</t>
  </si>
  <si>
    <t>Status</t>
  </si>
  <si>
    <t>Following up Dept.</t>
  </si>
  <si>
    <t>Note</t>
  </si>
  <si>
    <t>Dept &amp; Status</t>
  </si>
  <si>
    <t>Completed  week</t>
  </si>
  <si>
    <t>Finish day</t>
  </si>
  <si>
    <t>Finding by</t>
  </si>
  <si>
    <t>KPI</t>
  </si>
  <si>
    <t>Roasting room</t>
  </si>
  <si>
    <t>Roasting area</t>
  </si>
  <si>
    <t>On Going</t>
  </si>
  <si>
    <t>QA</t>
  </si>
  <si>
    <t>WH (D1)</t>
  </si>
  <si>
    <t>RM WH</t>
  </si>
  <si>
    <t>Ms. Hồng</t>
  </si>
  <si>
    <t>Completed</t>
  </si>
  <si>
    <t>QC</t>
  </si>
  <si>
    <t>DCT3</t>
  </si>
  <si>
    <t>Packing room</t>
  </si>
  <si>
    <t xml:space="preserve"> </t>
  </si>
  <si>
    <t>Packing area</t>
  </si>
  <si>
    <t>Line 1</t>
  </si>
  <si>
    <t>Sorting room</t>
  </si>
  <si>
    <t>Sorting</t>
  </si>
  <si>
    <t>Request maintenance to fix</t>
  </si>
  <si>
    <t>Line 5</t>
  </si>
  <si>
    <t>HR</t>
  </si>
  <si>
    <t>QA/QC</t>
  </si>
  <si>
    <t>Cleaning room</t>
  </si>
  <si>
    <t>Overdue</t>
  </si>
  <si>
    <t>Kuipers line</t>
  </si>
  <si>
    <t>Number of the issues for each area</t>
  </si>
  <si>
    <t>Number of the issues for type of reason</t>
  </si>
  <si>
    <t>Number of the issues for each team</t>
  </si>
  <si>
    <t>Area/ Khu vực</t>
  </si>
  <si>
    <r>
      <t>Số lượng vấn đề/</t>
    </r>
    <r>
      <rPr>
        <b/>
        <i/>
        <sz val="14"/>
        <color theme="1"/>
        <rFont val="Calibri"/>
        <family val="2"/>
        <scheme val="minor"/>
      </rPr>
      <t xml:space="preserve"> Issue quantity</t>
    </r>
  </si>
  <si>
    <t>Lý do/ Type of reason</t>
  </si>
  <si>
    <r>
      <t xml:space="preserve">Số lượng vấn đề/ </t>
    </r>
    <r>
      <rPr>
        <b/>
        <i/>
        <sz val="14"/>
        <color theme="1"/>
        <rFont val="Calibri"/>
        <family val="2"/>
        <scheme val="minor"/>
      </rPr>
      <t xml:space="preserve"> Issue quantity</t>
    </r>
  </si>
  <si>
    <t>Team</t>
  </si>
  <si>
    <t>Around Plant</t>
  </si>
  <si>
    <t>Number of status</t>
  </si>
  <si>
    <t>HSE</t>
  </si>
  <si>
    <t>All</t>
  </si>
  <si>
    <t>On time completion rate</t>
  </si>
  <si>
    <t>W01</t>
  </si>
  <si>
    <t>Doc. No.: OL-OVFP-QA-QT 43- F02
Revision No. : 01
Issue Date     : 29/07/2024</t>
  </si>
  <si>
    <t>Ms. Huệ Nguyễn</t>
  </si>
  <si>
    <t>Link WH</t>
  </si>
  <si>
    <t>PM WH</t>
  </si>
  <si>
    <t>Buffer room</t>
  </si>
  <si>
    <t>FG WH</t>
  </si>
  <si>
    <t>Line 4</t>
  </si>
  <si>
    <t>Sorting area</t>
  </si>
  <si>
    <t>Cool WH</t>
  </si>
  <si>
    <t>Entrance of production area</t>
  </si>
  <si>
    <t>Old pallet room</t>
  </si>
  <si>
    <t>Salt sieve room</t>
  </si>
  <si>
    <t>H&amp;C Line</t>
  </si>
  <si>
    <t>In front of salt sieve room</t>
  </si>
  <si>
    <t>Line 6</t>
  </si>
  <si>
    <t>Rework line</t>
  </si>
  <si>
    <r>
      <t xml:space="preserve">Nam châm bị bung mối hàn, bị gỉ/ </t>
    </r>
    <r>
      <rPr>
        <i/>
        <sz val="20"/>
        <color theme="1"/>
        <rFont val="Times New Roman"/>
        <family val="1"/>
      </rPr>
      <t>Weld of magnet was cracked, rusted</t>
    </r>
  </si>
  <si>
    <t>Ms. Thuỷ</t>
  </si>
  <si>
    <t>Roasting lên PR mua NC mới</t>
  </si>
  <si>
    <t>Chemical room</t>
  </si>
  <si>
    <t>Ms. Huệ Ngô</t>
  </si>
  <si>
    <r>
      <rPr>
        <sz val="20"/>
        <color theme="1"/>
        <rFont val="Times New Roman"/>
        <family val="1"/>
      </rPr>
      <t xml:space="preserve">1/ Lắp cover tạm thời/ </t>
    </r>
    <r>
      <rPr>
        <i/>
        <sz val="20"/>
        <color theme="1"/>
        <rFont val="Times New Roman"/>
        <family val="1"/>
      </rPr>
      <t xml:space="preserve"> Installing temporary cover for magnet</t>
    </r>
    <r>
      <rPr>
        <sz val="20"/>
        <color theme="1"/>
        <rFont val="Times New Roman"/>
        <family val="1"/>
      </rPr>
      <t xml:space="preserve">
2/ Đặt mua nam châm mới/ </t>
    </r>
    <r>
      <rPr>
        <i/>
        <sz val="20"/>
        <color theme="1"/>
        <rFont val="Times New Roman"/>
        <family val="1"/>
      </rPr>
      <t>Buy new magnet</t>
    </r>
  </si>
  <si>
    <t>N/A</t>
  </si>
  <si>
    <r>
      <t xml:space="preserve">Cover dây điện bị bể tại vị trí cuối buồng cooling lò Kuipers và lò Kuipers/ </t>
    </r>
    <r>
      <rPr>
        <i/>
        <sz val="20"/>
        <color theme="1"/>
        <rFont val="Times New Roman"/>
        <family val="1"/>
      </rPr>
      <t>Cover broken wire at the end of the cooling chamber of the Kuipers furnace and at the Kuipers furnace</t>
    </r>
  </si>
  <si>
    <r>
      <t xml:space="preserve">Cửa không tự đóng được tại khu quấn pallet cũ sang Packing/ </t>
    </r>
    <r>
      <rPr>
        <i/>
        <sz val="20"/>
        <color theme="1"/>
        <rFont val="Times New Roman"/>
        <family val="1"/>
      </rPr>
      <t>Doors cannot close automatically from the old pallet wrapping area to Packing area</t>
    </r>
  </si>
  <si>
    <r>
      <t xml:space="preserve">Thay thế bằng cover đường dây điện mới/ </t>
    </r>
    <r>
      <rPr>
        <i/>
        <sz val="20"/>
        <color theme="1"/>
        <rFont val="Times New Roman"/>
        <family val="1"/>
      </rPr>
      <t>Replace with new electrical line cover tube</t>
    </r>
  </si>
  <si>
    <r>
      <rPr>
        <sz val="20"/>
        <color theme="1"/>
        <rFont val="Times New Roman"/>
        <family val="1"/>
      </rPr>
      <t xml:space="preserve">Báo bảo trì sữa chữa/ </t>
    </r>
    <r>
      <rPr>
        <i/>
        <sz val="20"/>
        <color theme="1"/>
        <rFont val="Times New Roman"/>
        <family val="1"/>
      </rPr>
      <t xml:space="preserve">Request maintenance to fix </t>
    </r>
  </si>
  <si>
    <t>Duedate2</t>
  </si>
  <si>
    <t>Type of reason</t>
  </si>
  <si>
    <t>TOR</t>
  </si>
  <si>
    <t>Water</t>
  </si>
  <si>
    <t>Pest</t>
  </si>
  <si>
    <t>Cleaning and Sanitation/Housekeeping</t>
  </si>
  <si>
    <t>Personal GMP</t>
  </si>
  <si>
    <t>Above the food stream</t>
  </si>
  <si>
    <t>Condition of Building</t>
  </si>
  <si>
    <t>Condition of Equipment</t>
  </si>
  <si>
    <t>Foreign material</t>
  </si>
  <si>
    <t>Chemical</t>
  </si>
  <si>
    <t>Name</t>
  </si>
  <si>
    <t>ID</t>
  </si>
  <si>
    <t>Your Department</t>
  </si>
  <si>
    <t>3S</t>
  </si>
  <si>
    <t>Start Date</t>
  </si>
  <si>
    <t>End Date</t>
  </si>
  <si>
    <t>Week Number</t>
  </si>
  <si>
    <t>PIC</t>
  </si>
  <si>
    <t>IFERROR(VLOOKUP([@[Capture date]], Mapping_Week, 3, TRUE), "")</t>
  </si>
  <si>
    <t>IF([@[P.I.C]]="", "", IFERROR(VLOOKUP([@[P.I.C]],Mapping_PIC_FUD, 2, FALSE), ""))</t>
  </si>
  <si>
    <t>Mica - Glass</t>
  </si>
  <si>
    <t>Zalo</t>
  </si>
  <si>
    <t>P.I.C 2</t>
  </si>
  <si>
    <t>Following up Dept. 2</t>
  </si>
  <si>
    <t>Following up Dept. 1</t>
  </si>
  <si>
    <t>Male dressing room</t>
  </si>
  <si>
    <r>
      <t xml:space="preserve">Dây khí nén bị tưa (lặp lại)/ </t>
    </r>
    <r>
      <rPr>
        <i/>
        <sz val="20"/>
        <color theme="1"/>
        <rFont val="Times New Roman"/>
        <family val="1"/>
      </rPr>
      <t>Frayed pneumatic hose</t>
    </r>
  </si>
  <si>
    <r>
      <t xml:space="preserve">Ốc vít bi gỉ sét tại phòng rửa/ </t>
    </r>
    <r>
      <rPr>
        <i/>
        <sz val="20"/>
        <color theme="1"/>
        <rFont val="Times New Roman"/>
        <family val="1"/>
      </rPr>
      <t>Rusted screws at cleanong room</t>
    </r>
  </si>
  <si>
    <r>
      <t xml:space="preserve">Đường ống dơ, tích bụi lâu ngày/ </t>
    </r>
    <r>
      <rPr>
        <i/>
        <sz val="20"/>
        <color theme="1"/>
        <rFont val="Times New Roman"/>
        <family val="1"/>
      </rPr>
      <t>Dirty pipes, accumulated dust for a long time</t>
    </r>
  </si>
  <si>
    <t>Office room</t>
  </si>
  <si>
    <t>SFG</t>
  </si>
  <si>
    <r>
      <t xml:space="preserve">Trần bị bể tại lối đi từ phòng thay đồ ra DCT3/ </t>
    </r>
    <r>
      <rPr>
        <i/>
        <sz val="20"/>
        <color theme="1"/>
        <rFont val="Times New Roman"/>
        <family val="1"/>
      </rPr>
      <t>Broken ceilling the entrance of DCT3</t>
    </r>
  </si>
  <si>
    <r>
      <t xml:space="preserve">Nhiều bình chữa cháy bị bong nhãn dán/ </t>
    </r>
    <r>
      <rPr>
        <i/>
        <sz val="20"/>
        <color theme="1"/>
        <rFont val="Times New Roman"/>
        <family val="1"/>
      </rPr>
      <t xml:space="preserve">Many Fire extinguishers have labels be peeling off </t>
    </r>
  </si>
  <si>
    <r>
      <t xml:space="preserve">Ống ruột gà bị bung, hư cover kim loại bên trong/ </t>
    </r>
    <r>
      <rPr>
        <i/>
        <sz val="20"/>
        <color theme="1"/>
        <rFont val="Times New Roman"/>
        <family val="1"/>
      </rPr>
      <t>The conduit steel flexible is damaged.</t>
    </r>
  </si>
  <si>
    <t>entrance of production area</t>
  </si>
  <si>
    <r>
      <t xml:space="preserve">Ốc cố định đường ống bị bung tại máy rửa tay lối vào Packing/ </t>
    </r>
    <r>
      <rPr>
        <i/>
        <sz val="20"/>
        <color theme="1"/>
        <rFont val="Times New Roman"/>
        <family val="1"/>
      </rPr>
      <t>Pipe fixing screw is loose at the entrance hand washing machine Packing</t>
    </r>
  </si>
  <si>
    <r>
      <t xml:space="preserve">Nước bẩn rỉ tại lọc gió line HC/ </t>
    </r>
    <r>
      <rPr>
        <i/>
        <sz val="20"/>
        <color theme="1"/>
        <rFont val="Times New Roman"/>
        <family val="1"/>
      </rPr>
      <t>Dirty water leaking at HC line air filter</t>
    </r>
  </si>
  <si>
    <r>
      <t xml:space="preserve">Thùng hoá chất nguy hại nên được xử lý rác, tránh đầy/ </t>
    </r>
    <r>
      <rPr>
        <i/>
        <sz val="20"/>
        <color theme="1"/>
        <rFont val="Times New Roman"/>
        <family val="1"/>
      </rPr>
      <t>Hazardous chemical containers should be cleaned when filled.</t>
    </r>
  </si>
  <si>
    <r>
      <t xml:space="preserve">Đề xuất lắp cover cho thùng chứa chất thải/ </t>
    </r>
    <r>
      <rPr>
        <i/>
        <sz val="20"/>
        <color theme="1"/>
        <rFont val="Times New Roman"/>
        <family val="1"/>
      </rPr>
      <t>Proposal to install cover for waste container</t>
    </r>
  </si>
  <si>
    <t>Waste treatment</t>
  </si>
  <si>
    <r>
      <t xml:space="preserve">Dụng cụ xử lý chất thải cần được bố trí khu vực để/ </t>
    </r>
    <r>
      <rPr>
        <i/>
        <sz val="20"/>
        <color theme="1"/>
        <rFont val="Times New Roman"/>
        <family val="1"/>
      </rPr>
      <t>Waste treatment equipment should be located in an area where it can be</t>
    </r>
  </si>
  <si>
    <r>
      <t xml:space="preserve">Bờ nền bị vỡ tại khu xử lý nước thải/ </t>
    </r>
    <r>
      <rPr>
        <i/>
        <sz val="20"/>
        <color theme="1"/>
        <rFont val="Times New Roman"/>
        <family val="1"/>
      </rPr>
      <t>The broken wall</t>
    </r>
  </si>
  <si>
    <t>Material storage area</t>
  </si>
  <si>
    <r>
      <t xml:space="preserve">1/ Vật tư để lung tung, rác dưới sàn tại khu lưu trữ vật tư/ </t>
    </r>
    <r>
      <rPr>
        <i/>
        <sz val="20"/>
        <color theme="1"/>
        <rFont val="Times New Roman"/>
        <family val="1"/>
      </rPr>
      <t>Materials left haphazardly, trash on the floor in the material storage area</t>
    </r>
    <r>
      <rPr>
        <sz val="20"/>
        <color theme="1"/>
        <rFont val="Times New Roman"/>
        <family val="1"/>
      </rPr>
      <t xml:space="preserve">
2/ Khu đất trống còn nhiều vật tư rải rác, đống cát cần được dọn dẹp/ </t>
    </r>
    <r>
      <rPr>
        <i/>
        <sz val="20"/>
        <color theme="1"/>
        <rFont val="Times New Roman"/>
        <family val="1"/>
      </rPr>
      <t>The vacant lot still has a lot of scattered materials and sand piles that need to be cleared.</t>
    </r>
  </si>
  <si>
    <t>Maintenance erea</t>
  </si>
  <si>
    <r>
      <t xml:space="preserve">Tường, nền bị nứt tại nhiều vị trí/ </t>
    </r>
    <r>
      <rPr>
        <i/>
        <sz val="20"/>
        <color theme="1"/>
        <rFont val="Times New Roman"/>
        <family val="1"/>
      </rPr>
      <t xml:space="preserve">The wall is cracked in many places:
</t>
    </r>
    <r>
      <rPr>
        <sz val="20"/>
        <color theme="1"/>
        <rFont val="Times New Roman"/>
        <family val="1"/>
      </rPr>
      <t xml:space="preserve">1/ Dọc tường bảo trì/ </t>
    </r>
    <r>
      <rPr>
        <i/>
        <sz val="20"/>
        <color theme="1"/>
        <rFont val="Times New Roman"/>
        <family val="1"/>
      </rPr>
      <t>Along the maintenance wall</t>
    </r>
    <r>
      <rPr>
        <sz val="20"/>
        <color theme="1"/>
        <rFont val="Times New Roman"/>
        <family val="1"/>
      </rPr>
      <t xml:space="preserve">
2/ Xung quanh nhà máy/ </t>
    </r>
    <r>
      <rPr>
        <i/>
        <sz val="20"/>
        <color theme="1"/>
        <rFont val="Times New Roman"/>
        <family val="1"/>
      </rPr>
      <t>Around the factory</t>
    </r>
    <r>
      <rPr>
        <sz val="20"/>
        <color theme="1"/>
        <rFont val="Times New Roman"/>
        <family val="1"/>
      </rPr>
      <t xml:space="preserve">
'- Đối diện cửa số 4 FG WH, sat bờ tường khu hút thuốc/ </t>
    </r>
    <r>
      <rPr>
        <i/>
        <sz val="20"/>
        <color theme="1"/>
        <rFont val="Times New Roman"/>
        <family val="1"/>
      </rPr>
      <t>Opposite door number 4 FG WH, next to the smoking area wall</t>
    </r>
    <r>
      <rPr>
        <sz val="20"/>
        <color theme="1"/>
        <rFont val="Times New Roman"/>
        <family val="1"/>
      </rPr>
      <t xml:space="preserve">
- Khu hút thuốc D1, có nhiều ổ chuột lớn, gần được làm kín (ổ tại đất, ổ tại sát tường)/ </t>
    </r>
    <r>
      <rPr>
        <i/>
        <sz val="20"/>
        <color theme="1"/>
        <rFont val="Times New Roman"/>
        <family val="1"/>
      </rPr>
      <t>Smoking area D1, has many large rat nests, almost sealed (nests on the ground, nests close to the wall)</t>
    </r>
    <r>
      <rPr>
        <sz val="20"/>
        <color theme="1"/>
        <rFont val="Times New Roman"/>
        <family val="1"/>
      </rPr>
      <t xml:space="preserve">
- Khu đất bên cạnh nhà để xe D1, ổ chuột cần lấp/ </t>
    </r>
    <r>
      <rPr>
        <i/>
        <sz val="20"/>
        <color theme="1"/>
        <rFont val="Times New Roman"/>
        <family val="1"/>
      </rPr>
      <t>Land next to D1 garage, slum needs to be filled</t>
    </r>
  </si>
  <si>
    <r>
      <rPr>
        <sz val="20"/>
        <color theme="1"/>
        <rFont val="Times New Roman"/>
        <family val="1"/>
      </rPr>
      <t xml:space="preserve">Vệ sinh tần suất 1 năm/ 1 lần/ </t>
    </r>
    <r>
      <rPr>
        <i/>
        <sz val="20"/>
        <color theme="1"/>
        <rFont val="Times New Roman"/>
        <family val="1"/>
      </rPr>
      <t xml:space="preserve">Cleaning anually </t>
    </r>
    <r>
      <rPr>
        <i/>
        <sz val="20"/>
        <color rgb="FFFF0000"/>
        <rFont val="Times New Roman"/>
        <family val="1"/>
      </rPr>
      <t xml:space="preserve">
</t>
    </r>
    <r>
      <rPr>
        <sz val="20"/>
        <color rgb="FFFF0000"/>
        <rFont val="Times New Roman"/>
        <family val="1"/>
      </rPr>
      <t xml:space="preserve">Bị rỉ sét nặng, lên plan thay thế họng gió mới vào tháng 6/ </t>
    </r>
    <r>
      <rPr>
        <i/>
        <sz val="20"/>
        <color rgb="FFFF0000"/>
        <rFont val="Times New Roman"/>
        <family val="1"/>
      </rPr>
      <t>Heavy rusted, plan to replace new throat in Jun</t>
    </r>
  </si>
  <si>
    <r>
      <rPr>
        <sz val="20"/>
        <color rgb="FFFF0000"/>
        <rFont val="Times New Roman"/>
        <family val="1"/>
      </rPr>
      <t>1/ RT: Kiểm tra và thông tin cho BT các điểm tương tự/</t>
    </r>
    <r>
      <rPr>
        <i/>
        <sz val="20"/>
        <color rgb="FFFF0000"/>
        <rFont val="Times New Roman"/>
        <family val="1"/>
      </rPr>
      <t xml:space="preserve"> Checking and notice to Maintenance points that same situation</t>
    </r>
    <r>
      <rPr>
        <i/>
        <sz val="20"/>
        <color theme="1"/>
        <rFont val="Times New Roman"/>
        <family val="1"/>
      </rPr>
      <t xml:space="preserve">
</t>
    </r>
    <r>
      <rPr>
        <sz val="20"/>
        <color theme="1"/>
        <rFont val="Times New Roman"/>
        <family val="1"/>
      </rPr>
      <t xml:space="preserve">2/ Báo bảo trì sữa chữa/ </t>
    </r>
    <r>
      <rPr>
        <i/>
        <sz val="20"/>
        <color theme="1"/>
        <rFont val="Times New Roman"/>
        <family val="1"/>
      </rPr>
      <t>Request maintenance to fix it</t>
    </r>
  </si>
  <si>
    <r>
      <rPr>
        <sz val="20"/>
        <color theme="1"/>
        <rFont val="Times New Roman"/>
        <family val="1"/>
      </rPr>
      <t>Kiểm tra và khắc phục/</t>
    </r>
    <r>
      <rPr>
        <i/>
        <sz val="20"/>
        <color theme="1"/>
        <rFont val="Times New Roman"/>
        <family val="1"/>
      </rPr>
      <t xml:space="preserve"> Checking and fix it</t>
    </r>
  </si>
  <si>
    <r>
      <rPr>
        <sz val="20"/>
        <color theme="1"/>
        <rFont val="Times New Roman"/>
        <family val="1"/>
      </rPr>
      <t xml:space="preserve">RT: 'Báo bảo trì sữa chữa/ </t>
    </r>
    <r>
      <rPr>
        <i/>
        <sz val="20"/>
        <color theme="1"/>
        <rFont val="Times New Roman"/>
        <family val="1"/>
      </rPr>
      <t xml:space="preserve">Request maintenance to fix it
</t>
    </r>
    <r>
      <rPr>
        <sz val="20"/>
        <color theme="1"/>
        <rFont val="Times New Roman"/>
        <family val="1"/>
      </rPr>
      <t xml:space="preserve">BT: Điều tra nguyên nhân, khắc phục sớm điểm bị rỉ/ </t>
    </r>
    <r>
      <rPr>
        <i/>
        <sz val="20"/>
        <color theme="1"/>
        <rFont val="Times New Roman"/>
        <family val="1"/>
      </rPr>
      <t xml:space="preserve">Find the reason, fixing soon the point that be leaking </t>
    </r>
  </si>
  <si>
    <r>
      <rPr>
        <sz val="20"/>
        <color theme="1"/>
        <rFont val="Times New Roman"/>
        <family val="1"/>
      </rPr>
      <t xml:space="preserve">1/ Đã dọn dẹp lại thùng rác hoá chất/ </t>
    </r>
    <r>
      <rPr>
        <i/>
        <sz val="20"/>
        <color theme="1"/>
        <rFont val="Times New Roman"/>
        <family val="1"/>
      </rPr>
      <t>Cleaning it done</t>
    </r>
    <r>
      <rPr>
        <sz val="20"/>
        <color theme="1"/>
        <rFont val="Times New Roman"/>
        <family val="1"/>
      </rPr>
      <t xml:space="preserve">
2/ Thiết kế form kiểm soát việc loại bỏ rác thải độc hại của các bộ phận/ </t>
    </r>
    <r>
      <rPr>
        <i/>
        <sz val="20"/>
        <color theme="1"/>
        <rFont val="Times New Roman"/>
        <family val="1"/>
      </rPr>
      <t>Make a form to controll the way throw trash of department</t>
    </r>
  </si>
  <si>
    <r>
      <rPr>
        <sz val="20"/>
        <color theme="1"/>
        <rFont val="Times New Roman"/>
        <family val="1"/>
      </rPr>
      <t>Kiểm tra và cải tiến lại thùng chứa/</t>
    </r>
    <r>
      <rPr>
        <i/>
        <sz val="20"/>
        <color theme="1"/>
        <rFont val="Times New Roman"/>
        <family val="1"/>
      </rPr>
      <t xml:space="preserve"> Checking and modify the container</t>
    </r>
  </si>
  <si>
    <r>
      <rPr>
        <sz val="20"/>
        <color theme="1"/>
        <rFont val="Times New Roman"/>
        <family val="1"/>
      </rPr>
      <t xml:space="preserve">Kiểm tra và sữa chữa điểm bị nứt bể/  </t>
    </r>
    <r>
      <rPr>
        <i/>
        <sz val="20"/>
        <color theme="1"/>
        <rFont val="Times New Roman"/>
        <family val="1"/>
      </rPr>
      <t xml:space="preserve">Checking and fix the broken points </t>
    </r>
  </si>
  <si>
    <r>
      <rPr>
        <sz val="20"/>
        <color theme="1"/>
        <rFont val="Times New Roman"/>
        <family val="1"/>
      </rPr>
      <t xml:space="preserve">Kiểm tra và sắp xếp lại dụng cụ/ </t>
    </r>
    <r>
      <rPr>
        <i/>
        <sz val="20"/>
        <color theme="1"/>
        <rFont val="Times New Roman"/>
        <family val="1"/>
      </rPr>
      <t>Checking and arrange the equipment</t>
    </r>
  </si>
  <si>
    <r>
      <rPr>
        <sz val="20"/>
        <color theme="1"/>
        <rFont val="Times New Roman"/>
        <family val="1"/>
      </rPr>
      <t xml:space="preserve">Kiểm tra và sữa chữa điểm bị nứt bể/ </t>
    </r>
    <r>
      <rPr>
        <i/>
        <sz val="20"/>
        <color theme="1"/>
        <rFont val="Times New Roman"/>
        <family val="1"/>
      </rPr>
      <t xml:space="preserve"> Checking and fix the broken points </t>
    </r>
  </si>
  <si>
    <t>Lê Thị Hồng Nhung</t>
  </si>
  <si>
    <t>Trần Thị Minh Hoan</t>
  </si>
  <si>
    <t>Đặng Bá Thái</t>
  </si>
  <si>
    <t>Hoàng Đắc Bình</t>
  </si>
  <si>
    <t>Lê Anh Thắng</t>
  </si>
  <si>
    <t>Âu Minh Trường</t>
  </si>
  <si>
    <t>Lê Viết Lộc</t>
  </si>
  <si>
    <t>Mai Thị Liên</t>
  </si>
  <si>
    <t>Trần Thị Mỹ Hậu</t>
  </si>
  <si>
    <t>Nguyễn Thị Thanh</t>
  </si>
  <si>
    <t>Dương Thị Thảo</t>
  </si>
  <si>
    <t>Nguyễn Thị Hợp</t>
  </si>
  <si>
    <t>Lê Thanh Hùng</t>
  </si>
  <si>
    <t>Văn Thị Anh Thư</t>
  </si>
  <si>
    <t>105201</t>
  </si>
  <si>
    <t>103982</t>
  </si>
  <si>
    <t>105112</t>
  </si>
  <si>
    <t>105033</t>
  </si>
  <si>
    <t>100133</t>
  </si>
  <si>
    <t>100171</t>
  </si>
  <si>
    <r>
      <t xml:space="preserve">Cửa cuốn buffer kho lạnh bẩn, đề xuất thay thế/ </t>
    </r>
    <r>
      <rPr>
        <i/>
        <sz val="20"/>
        <color theme="1"/>
        <rFont val="Times New Roman"/>
        <family val="1"/>
      </rPr>
      <t xml:space="preserve">The dirty high speed door, propose replace it </t>
    </r>
  </si>
  <si>
    <r>
      <t xml:space="preserve">Silicon bị bong đầu ra Kuipers/ </t>
    </r>
    <r>
      <rPr>
        <i/>
        <sz val="20"/>
        <color theme="1"/>
        <rFont val="Times New Roman"/>
        <family val="1"/>
      </rPr>
      <t>Torn silicon at the output of kuipers</t>
    </r>
  </si>
  <si>
    <r>
      <t xml:space="preserve">Bảng ghi hồ sơ bị rỉ sét, đề xuất kiểm tra thay toàn bộ các bảng tương tự/ </t>
    </r>
    <r>
      <rPr>
        <i/>
        <sz val="20"/>
        <color theme="1"/>
        <rFont val="Times New Roman"/>
        <family val="1"/>
      </rPr>
      <t>Rusted board</t>
    </r>
  </si>
  <si>
    <r>
      <t xml:space="preserve">Dây nhựa cover dây điện lò HC bị hư hỏng/ </t>
    </r>
    <r>
      <rPr>
        <i/>
        <sz val="20"/>
        <color theme="1"/>
        <rFont val="Times New Roman"/>
        <family val="1"/>
      </rPr>
      <t>The plastic wire covering the HC oven's electrical cord is peeling off.</t>
    </r>
  </si>
  <si>
    <t>Headcount</t>
  </si>
  <si>
    <t>Month</t>
  </si>
  <si>
    <r>
      <t xml:space="preserve">BÁO CÁO GMP/ </t>
    </r>
    <r>
      <rPr>
        <b/>
        <i/>
        <sz val="72"/>
        <color theme="1"/>
        <rFont val="Times New Roman"/>
        <family val="1"/>
      </rPr>
      <t>GMP FINDING REPORT</t>
    </r>
  </si>
  <si>
    <t>Year</t>
  </si>
  <si>
    <t>Findings</t>
  </si>
  <si>
    <r>
      <t xml:space="preserve">cắt bỏ silicon bị bong tróc/ </t>
    </r>
    <r>
      <rPr>
        <i/>
        <sz val="20"/>
        <color theme="1"/>
        <rFont val="Times New Roman"/>
        <family val="1"/>
      </rPr>
      <t>Cut off the peeling silicone</t>
    </r>
    <r>
      <rPr>
        <sz val="20"/>
        <color theme="1"/>
        <rFont val="Times New Roman"/>
        <family val="1"/>
      </rPr>
      <t xml:space="preserve">
Nhờ bảo trì dán lại giúp vì bị bong tróc nặng, khung cover hở quá to nên team không xử lý được/</t>
    </r>
    <r>
      <rPr>
        <i/>
        <sz val="20"/>
        <color theme="1"/>
        <rFont val="Times New Roman"/>
        <family val="1"/>
      </rPr>
      <t xml:space="preserve"> Please help with maintenance and re-gluing because the peeling is severe, the cover frame is too open so the team cannot handle it.</t>
    </r>
  </si>
  <si>
    <r>
      <t xml:space="preserve">Mua bảng ghi hồ sơ mới, thay thế toàn bộ bảng cũ bị rỉ sét/ </t>
    </r>
    <r>
      <rPr>
        <i/>
        <sz val="20"/>
        <color theme="1"/>
        <rFont val="Times New Roman"/>
        <family val="1"/>
      </rPr>
      <t>Buy new board, replace for all rusted board</t>
    </r>
  </si>
  <si>
    <r>
      <t xml:space="preserve">Đang chờ BOD phê duyệt thay cửa mới.
</t>
    </r>
    <r>
      <rPr>
        <i/>
        <sz val="20"/>
        <color theme="1"/>
        <rFont val="Times New Roman"/>
        <family val="1"/>
      </rPr>
      <t>Waiting for BOD approval for new door replacement</t>
    </r>
  </si>
  <si>
    <t>QA/ QC/ LAB</t>
  </si>
  <si>
    <r>
      <t xml:space="preserve">Phát hiện chim sẻ tại kho nóng/ </t>
    </r>
    <r>
      <rPr>
        <i/>
        <sz val="20"/>
        <color theme="1"/>
        <rFont val="Times New Roman"/>
        <family val="1"/>
      </rPr>
      <t>Found bird at area</t>
    </r>
  </si>
  <si>
    <t xml:space="preserve">Nguyễn Văn Đài </t>
  </si>
  <si>
    <r>
      <t xml:space="preserve">Cửa high speed door tại kho RM bị bung do gió trong quá trình xuất nhập hàng, đề xuất lắp túi khí tương tự DCT3/ </t>
    </r>
    <r>
      <rPr>
        <i/>
        <sz val="20"/>
        <color theme="1"/>
        <rFont val="Times New Roman"/>
        <family val="1"/>
      </rPr>
      <t>High speed door at RM warehouse was blown open due to wind during import and export process, proposed to install airbag similar to DCT3</t>
    </r>
  </si>
  <si>
    <t xml:space="preserve">Mai Hoàng Khang </t>
  </si>
  <si>
    <r>
      <t xml:space="preserve">Bảng nhận diện tại khu vực tập trung PCCC bị bong/ </t>
    </r>
    <r>
      <rPr>
        <i/>
        <sz val="20"/>
        <color theme="1"/>
        <rFont val="Times New Roman"/>
        <family val="1"/>
      </rPr>
      <t>The identification board at the fire fighting area is peeling off.</t>
    </r>
  </si>
  <si>
    <t>Phan Trần Trọng Sỹ</t>
  </si>
  <si>
    <r>
      <t xml:space="preserve">Đồng phục nhân viên QC bị bẩn nhiều, cần sắp xếp loại bỏ phù hợp/ </t>
    </r>
    <r>
      <rPr>
        <i/>
        <sz val="20"/>
        <color theme="1"/>
        <rFont val="Times New Roman"/>
        <family val="1"/>
      </rPr>
      <t>QC staff uniforms are very dirty and need to be properly disposed of.</t>
    </r>
  </si>
  <si>
    <t>Trương Thị Trang</t>
  </si>
  <si>
    <r>
      <t xml:space="preserve">Trần nhà bị rỉ nước/ </t>
    </r>
    <r>
      <rPr>
        <i/>
        <sz val="20"/>
        <color theme="1"/>
        <rFont val="Times New Roman"/>
        <family val="1"/>
      </rPr>
      <t>The ceilling was leaking water</t>
    </r>
  </si>
  <si>
    <t>Nguyễn Thị Thu Hương</t>
  </si>
  <si>
    <t>Hồ Phương Lài</t>
  </si>
  <si>
    <t>Phạm Thế Kiều</t>
  </si>
  <si>
    <r>
      <rPr>
        <sz val="20"/>
        <color rgb="FFFF0000"/>
        <rFont val="Times New Roman"/>
        <family val="1"/>
      </rPr>
      <t xml:space="preserve">1/ Sữa chữa tạm thời bằng cách quấn băng keo, sẽ chú ý kiểm tra và xử lý các điểm tưa/ </t>
    </r>
    <r>
      <rPr>
        <i/>
        <sz val="20"/>
        <color rgb="FFFF0000"/>
        <rFont val="Times New Roman"/>
        <family val="1"/>
      </rPr>
      <t>Temporary repair by wrapping with tape, will pay attention to check and handle frayed spots</t>
    </r>
    <r>
      <rPr>
        <sz val="20"/>
        <color rgb="FFFF0000"/>
        <rFont val="Times New Roman"/>
        <family val="1"/>
      </rPr>
      <t xml:space="preserve">
2/ Thay thế dây điện khác/ </t>
    </r>
    <r>
      <rPr>
        <i/>
        <sz val="20"/>
        <color rgb="FFFF0000"/>
        <rFont val="Times New Roman"/>
        <family val="1"/>
      </rPr>
      <t xml:space="preserve"> Changing the cover of eleectric wire</t>
    </r>
  </si>
  <si>
    <t xml:space="preserve">1/ Dán lại tạm thời các điểm bị bung
2/ Đặt mua các bảng điểm tập trung/ </t>
  </si>
  <si>
    <r>
      <t xml:space="preserve">Kiểm tra và bịt kín các điểm gayy rỉ nước/ </t>
    </r>
    <r>
      <rPr>
        <i/>
        <sz val="20"/>
        <color theme="1"/>
        <rFont val="Times New Roman"/>
        <family val="1"/>
      </rPr>
      <t>Checking and fix the leaking point</t>
    </r>
  </si>
  <si>
    <t>Dời từ 30/04/2025 =&gt; 31/05/2025
BT: Lịch sản xuất dày nên đang sắp xếp thay thế</t>
  </si>
  <si>
    <r>
      <t xml:space="preserve">Chờ thống nhất cùng các bộ phận vào DOR/ </t>
    </r>
    <r>
      <rPr>
        <i/>
        <sz val="20"/>
        <color theme="1"/>
        <rFont val="Times New Roman"/>
        <family val="1"/>
      </rPr>
      <t>Waiting for the departments to agree on DOR</t>
    </r>
  </si>
  <si>
    <r>
      <t xml:space="preserve">1/ Thông báo team QA tắt chế độ tự động trong lúc xuống hàng.Cử nhân viên đứng quan sát tránh côn trùng xâm nhập kho/ </t>
    </r>
    <r>
      <rPr>
        <i/>
        <sz val="20"/>
        <color theme="1"/>
        <rFont val="Times New Roman"/>
        <family val="1"/>
      </rPr>
      <t xml:space="preserve">Inform the QA team to turn off auto mode while offloading. Ensure staff are positioned at the doors to monitor and prevent insects from entering the warehouse
</t>
    </r>
    <r>
      <rPr>
        <sz val="20"/>
        <color theme="1"/>
        <rFont val="Times New Roman"/>
        <family val="1"/>
      </rPr>
      <t xml:space="preserve">2/ Đề xuất lắp đặt túi khí tại 2 dockcont/ </t>
    </r>
    <r>
      <rPr>
        <i/>
        <sz val="20"/>
        <color theme="1"/>
        <rFont val="Times New Roman"/>
        <family val="1"/>
      </rPr>
      <t>Proposal to install airbags at 2 dockconts</t>
    </r>
  </si>
  <si>
    <t>Completed ontime</t>
  </si>
  <si>
    <t xml:space="preserve">Completed not ontime </t>
  </si>
  <si>
    <t>Completion rate</t>
  </si>
  <si>
    <t>W2</t>
  </si>
  <si>
    <t>W3</t>
  </si>
  <si>
    <t>W4</t>
  </si>
  <si>
    <t>W5</t>
  </si>
  <si>
    <t>W6</t>
  </si>
  <si>
    <t>W7</t>
  </si>
  <si>
    <t>W8</t>
  </si>
  <si>
    <t>W9</t>
  </si>
  <si>
    <t>W10</t>
  </si>
  <si>
    <t>W11</t>
  </si>
  <si>
    <t>W12</t>
  </si>
  <si>
    <t>W13</t>
  </si>
  <si>
    <t>W14</t>
  </si>
  <si>
    <t>W15</t>
  </si>
  <si>
    <t>W16</t>
  </si>
  <si>
    <t>W17</t>
  </si>
  <si>
    <t>W18</t>
  </si>
  <si>
    <t>W19</t>
  </si>
  <si>
    <t>W20</t>
  </si>
  <si>
    <t>W21</t>
  </si>
  <si>
    <t>W22</t>
  </si>
  <si>
    <t>Overdue/  Move Duedate</t>
  </si>
  <si>
    <t>QA/QC/LAB</t>
  </si>
  <si>
    <t>TOTAL</t>
  </si>
  <si>
    <t>Overdue/ Move Duedate</t>
  </si>
  <si>
    <t>Completed not ontime</t>
  </si>
  <si>
    <t>InputType</t>
  </si>
  <si>
    <t>LAB</t>
  </si>
  <si>
    <t>01339</t>
  </si>
  <si>
    <t>Nguyễn Thị Trúc Đào</t>
  </si>
  <si>
    <t>Nguyễn Chí Tâm</t>
  </si>
  <si>
    <t xml:space="preserve">Văn Thị Anh Thư </t>
  </si>
  <si>
    <t>Lê Thị Trang</t>
  </si>
  <si>
    <t>Chướng Quốc Thành</t>
  </si>
  <si>
    <t>Female dressing room</t>
  </si>
  <si>
    <t>https://drive.google.com/open?id=1bIJNwV1REsEjELs-twtLFHVkTSNRkrEA</t>
  </si>
  <si>
    <r>
      <t xml:space="preserve">1. Thùng không nhãn dán/ </t>
    </r>
    <r>
      <rPr>
        <i/>
        <sz val="20"/>
        <color theme="1"/>
        <rFont val="Times New Roman"/>
        <family val="1"/>
      </rPr>
      <t>Bin with no identified label</t>
    </r>
    <r>
      <rPr>
        <sz val="20"/>
        <color theme="1"/>
        <rFont val="Times New Roman"/>
        <family val="1"/>
      </rPr>
      <t xml:space="preserve">
2. Thùng, bao chứa bị bụi bẩn/ </t>
    </r>
    <r>
      <rPr>
        <i/>
        <sz val="20"/>
        <color theme="1"/>
        <rFont val="Times New Roman"/>
        <family val="1"/>
      </rPr>
      <t>The bag containing product were dirty</t>
    </r>
  </si>
  <si>
    <r>
      <t>Cửa thoát hiểm số 20/</t>
    </r>
    <r>
      <rPr>
        <i/>
        <sz val="20"/>
        <color theme="1"/>
        <rFont val="Times New Roman"/>
        <family val="1"/>
      </rPr>
      <t xml:space="preserve"> Exit door no.20:</t>
    </r>
    <r>
      <rPr>
        <sz val="20"/>
        <color theme="1"/>
        <rFont val="Times New Roman"/>
        <family val="1"/>
      </rPr>
      <t xml:space="preserve">
Bị rò rỉ nước dọc theo cạnh cửa/ </t>
    </r>
    <r>
      <rPr>
        <i/>
        <sz val="20"/>
        <color theme="1"/>
        <rFont val="Times New Roman"/>
        <family val="1"/>
      </rPr>
      <t>Leaking water at the đie of door</t>
    </r>
  </si>
  <si>
    <t>https://drive.google.com/open?id=1jVBxi3o5Jk1owB9ZkN6sCdKIC0rHnMxS
 https://drive.google.com/open?id=1gKV1fewhCFLZHpCM3z9xdWdTti3ghzS0
 https://drive.google.com/open?id=1mHx7bso3p1ryhYapZlivzTIj8CBi6oDJ</t>
  </si>
  <si>
    <t>https://drive.google.com/open?id=1upbmpBI8O39pYP7DysPD6gpFnw5KUhPR
https://drive.google.com/open?id=1Iu9gPB9Q_INkKcS5TyVnQgz-WGFmmxCs</t>
  </si>
  <si>
    <t>https://drive.google.com/open?id=1pBUxRdWq_ZAzcB_ISo_dcG8AbRyyb3K-</t>
  </si>
  <si>
    <r>
      <t xml:space="preserve">4. Có côn trùng chết (dế, bọ) sau máy lạnh đứng chỗ cửa thoát hiểm/ </t>
    </r>
    <r>
      <rPr>
        <i/>
        <sz val="20"/>
        <color theme="1"/>
        <rFont val="Times New Roman"/>
        <family val="1"/>
      </rPr>
      <t>Died insect behind air conditioner</t>
    </r>
  </si>
  <si>
    <r>
      <t xml:space="preserve">Bẫy chuột số 79 bị bể/ </t>
    </r>
    <r>
      <rPr>
        <i/>
        <sz val="20"/>
        <color theme="1"/>
        <rFont val="Times New Roman"/>
        <family val="1"/>
      </rPr>
      <t xml:space="preserve">Rat trap was broken </t>
    </r>
  </si>
  <si>
    <r>
      <t xml:space="preserve">QA: Hiện tại nhà cung cấp đang chỉ đáp ứng thay miễn phí 20-25 bẫy/ 1 năm/ </t>
    </r>
    <r>
      <rPr>
        <i/>
        <sz val="20"/>
        <color theme="1"/>
        <rFont val="Times New Roman"/>
        <family val="1"/>
      </rPr>
      <t>Currently the supplier is only providing free replacement of 20-25 traps/1 year.</t>
    </r>
    <r>
      <rPr>
        <sz val="20"/>
        <color theme="1"/>
        <rFont val="Times New Roman"/>
        <family val="1"/>
      </rPr>
      <t xml:space="preserve">
Về dịch chuyển bẫy: Vi phạm điều khoản trong OLAM standards/ </t>
    </r>
    <r>
      <rPr>
        <i/>
        <sz val="20"/>
        <color theme="1"/>
        <rFont val="Times New Roman"/>
        <family val="1"/>
      </rPr>
      <t>Regarding trap relocation: Violating the terms in OLAM standards</t>
    </r>
  </si>
  <si>
    <r>
      <t xml:space="preserve">Áo khoác để trong phòng thay đồ nữ D1/ </t>
    </r>
    <r>
      <rPr>
        <i/>
        <sz val="20"/>
        <color theme="1"/>
        <rFont val="Times New Roman"/>
        <family val="1"/>
      </rPr>
      <t>Coats in women's changing room D1</t>
    </r>
  </si>
  <si>
    <r>
      <t>La phong trần nhà ẩm mốc/</t>
    </r>
    <r>
      <rPr>
        <i/>
        <sz val="20"/>
        <color theme="1"/>
        <rFont val="Times New Roman"/>
        <family val="1"/>
      </rPr>
      <t xml:space="preserve"> The ceilling was mold</t>
    </r>
  </si>
  <si>
    <r>
      <t xml:space="preserve">Theo QA khảo sát: Trần phòng thay đồ có dấu hiệu bị bẩn do sử dụng lâu ngày, không phải phát sinh mold/ </t>
    </r>
    <r>
      <rPr>
        <i/>
        <sz val="20"/>
        <color theme="1"/>
        <rFont val="Times New Roman"/>
        <family val="1"/>
      </rPr>
      <t>According to QA survey: The ceiling of the changing room shows signs of dirt due to long-term use, not mold.</t>
    </r>
  </si>
  <si>
    <r>
      <t xml:space="preserve">Phát hiện áo cá nhân treo ở sào đồ tại D1/ </t>
    </r>
    <r>
      <rPr>
        <i/>
        <sz val="20"/>
        <color theme="1"/>
        <rFont val="Times New Roman"/>
        <family val="1"/>
      </rPr>
      <t>Personal shirt found hanging on clothes rack at D1</t>
    </r>
  </si>
  <si>
    <r>
      <t xml:space="preserve">Trần nhà nhỏ nước tại vị trí trước phòng training/ </t>
    </r>
    <r>
      <rPr>
        <i/>
        <sz val="20"/>
        <color theme="1"/>
        <rFont val="Times New Roman"/>
        <family val="1"/>
      </rPr>
      <t>Leaking water at position infront of training room</t>
    </r>
  </si>
  <si>
    <r>
      <t xml:space="preserve">Máy sấy tay dính dầu/ </t>
    </r>
    <r>
      <rPr>
        <i/>
        <sz val="20"/>
        <color theme="1"/>
        <rFont val="Times New Roman"/>
        <family val="1"/>
      </rPr>
      <t>Hand drying stuck lots of oil</t>
    </r>
  </si>
  <si>
    <r>
      <t xml:space="preserve">Giấy nhận diện tại công tắc bị bong - máy ICA 1/ </t>
    </r>
    <r>
      <rPr>
        <i/>
        <sz val="20"/>
        <color theme="1"/>
        <rFont val="Times New Roman"/>
        <family val="1"/>
      </rPr>
      <t>Identification paper at switch is peeled off - ICA 1 machine</t>
    </r>
  </si>
  <si>
    <r>
      <t xml:space="preserve">Sàn platform bị rỉ (nhìn từ dưới line 1)/ </t>
    </r>
    <r>
      <rPr>
        <i/>
        <sz val="20"/>
        <color theme="1"/>
        <rFont val="Times New Roman"/>
        <family val="1"/>
      </rPr>
      <t>Rusted platform line 1</t>
    </r>
  </si>
  <si>
    <r>
      <t xml:space="preserve">Trục băng tải sort 2m có dấu hiệu rỉ, mặt tiếp xúc trực tiếp hạt sau sort/ </t>
    </r>
    <r>
      <rPr>
        <i/>
        <sz val="20"/>
        <color theme="1"/>
        <rFont val="Times New Roman"/>
        <family val="1"/>
      </rPr>
      <t>2m sort conveyor shaft has signs of rust, this is surface in direct contact with grain after sorting</t>
    </r>
  </si>
  <si>
    <t xml:space="preserve">Ms. Huệ Nguyễn </t>
  </si>
  <si>
    <r>
      <t xml:space="preserve">Cửa thoát hiểm số 03 không đóng được/ </t>
    </r>
    <r>
      <rPr>
        <i/>
        <sz val="20"/>
        <color theme="1"/>
        <rFont val="Times New Roman"/>
        <family val="1"/>
      </rPr>
      <t xml:space="preserve">Exit no.3 can't be closed </t>
    </r>
  </si>
  <si>
    <r>
      <t>Cửa thoát hiểm không được đóng sau sử dụng/</t>
    </r>
    <r>
      <rPr>
        <i/>
        <sz val="20"/>
        <color theme="1"/>
        <rFont val="Times New Roman"/>
        <family val="1"/>
      </rPr>
      <t xml:space="preserve"> Exit wasn't closed after using </t>
    </r>
  </si>
  <si>
    <r>
      <t xml:space="preserve">Báo bảo trì kiểm tra và sữa chữa/ </t>
    </r>
    <r>
      <rPr>
        <i/>
        <sz val="20"/>
        <color theme="1"/>
        <rFont val="Times New Roman"/>
        <family val="1"/>
      </rPr>
      <t>Request Mant to check and fix it</t>
    </r>
  </si>
  <si>
    <r>
      <rPr>
        <sz val="20"/>
        <color theme="1"/>
        <rFont val="Times New Roman"/>
        <family val="1"/>
      </rPr>
      <t>Kiểm tra và bố trí lại vị trí, bổ sung dụng cụ chứa/</t>
    </r>
    <r>
      <rPr>
        <i/>
        <sz val="20"/>
        <color theme="1"/>
        <rFont val="Times New Roman"/>
        <family val="1"/>
      </rPr>
      <t xml:space="preserve"> Checking and layout again, adding container
Đổi lại thùng chứa, vệ sinh theo tần suất hàng tuần 
Làm giá treo dụng cụ vệ sinh </t>
    </r>
  </si>
  <si>
    <r>
      <t xml:space="preserve">1/ Nhắc nhờ nhân viên AKN vệ sinh phần sàn nhà/ </t>
    </r>
    <r>
      <rPr>
        <i/>
        <sz val="20"/>
        <color theme="1"/>
        <rFont val="Times New Roman"/>
        <family val="1"/>
      </rPr>
      <t xml:space="preserve">Remind AKN staff to clean the floor
</t>
    </r>
    <r>
      <rPr>
        <sz val="20"/>
        <color rgb="FFFF0000"/>
        <rFont val="Times New Roman"/>
        <family val="1"/>
      </rPr>
      <t xml:space="preserve">2/ Sắp xếp vệ sinh họng gió vào cuối tuần/ </t>
    </r>
    <r>
      <rPr>
        <i/>
        <sz val="20"/>
        <color rgb="FFFF0000"/>
        <rFont val="Times New Roman"/>
        <family val="1"/>
      </rPr>
      <t>Cleaning throat at the end of this week</t>
    </r>
  </si>
  <si>
    <r>
      <t xml:space="preserve">1/ Sau khi phát hiện chim trong kho cử người quan sát. Phối hợp với đội liên quan đuổi chim ra ngoài nhà máy/ </t>
    </r>
    <r>
      <rPr>
        <i/>
        <sz val="20"/>
        <color theme="1"/>
        <rFont val="Times New Roman"/>
        <family val="1"/>
      </rPr>
      <t xml:space="preserve">Upon detecting birds in the warehouse, assign someone to observe. Coordinate with the relevant team to drive the birds out of the factory.
</t>
    </r>
    <r>
      <rPr>
        <sz val="20"/>
        <color theme="1"/>
        <rFont val="Times New Roman"/>
        <family val="1"/>
      </rPr>
      <t xml:space="preserve">2/ QA khảo sát, gửi lại chi phí lắp đặt lưới cho phía Kho xem xét lắp đặt/ </t>
    </r>
    <r>
      <rPr>
        <i/>
        <sz val="20"/>
        <color theme="1"/>
        <rFont val="Times New Roman"/>
        <family val="1"/>
      </rPr>
      <t xml:space="preserve">QA surveys and sends back the net installation cost to the Warehouse for consideration of installation =&gt; </t>
    </r>
    <r>
      <rPr>
        <b/>
        <i/>
        <sz val="20"/>
        <color theme="1"/>
        <rFont val="Times New Roman"/>
        <family val="1"/>
      </rPr>
      <t>Done</t>
    </r>
  </si>
  <si>
    <r>
      <t xml:space="preserve">Kiểm tra đóng kín lại, thông tin cho HSE / </t>
    </r>
    <r>
      <rPr>
        <i/>
        <sz val="20"/>
        <color theme="1"/>
        <rFont val="Times New Roman"/>
        <family val="1"/>
      </rPr>
      <t>Ensure it is tightly closed, then inform HSE</t>
    </r>
    <r>
      <rPr>
        <sz val="20"/>
        <color theme="1"/>
        <rFont val="Times New Roman"/>
        <family val="1"/>
      </rPr>
      <t xml:space="preserve">
</t>
    </r>
    <r>
      <rPr>
        <sz val="20"/>
        <color rgb="FFFF0000"/>
        <rFont val="Times New Roman"/>
        <family val="1"/>
      </rPr>
      <t xml:space="preserve">QA: Gửi lại tổng hợp các cửa bị mở để đưa ra action phù hợp cho việc đi lại trong DCT/ </t>
    </r>
    <r>
      <rPr>
        <i/>
        <sz val="20"/>
        <color rgb="FFFF0000"/>
        <rFont val="Times New Roman"/>
        <family val="1"/>
      </rPr>
      <t>Resend opened doors to give appropriate action for moving in DCT</t>
    </r>
  </si>
  <si>
    <t>QA đã gửi thiết kế form kiểm soát
HSE training các bộ phận =&gt; áp dụng từ 19/05/2025 
Dời 19/05/2025 =&gt; 31/05/2025</t>
  </si>
  <si>
    <t>Ms. Phương</t>
  </si>
  <si>
    <t>Đã phản hồi cho PK tại MS. Team
QA đã thông tin cho kho nhưng kho báo không có dùng thùng rác tại kho lạnh</t>
  </si>
  <si>
    <t>Cần thống nhất lại HR về việc hỗ trợ giữ đồ cá nhân vào 23/05/2025</t>
  </si>
  <si>
    <t>Đã khắc phục</t>
  </si>
  <si>
    <r>
      <t xml:space="preserve">Kiểm tra lại khu lưu mẫu và vệ sinh dọn dẹp lại/ </t>
    </r>
    <r>
      <rPr>
        <i/>
        <sz val="20"/>
        <color theme="1"/>
        <rFont val="Times New Roman"/>
        <family val="1"/>
      </rPr>
      <t>Checking sample stored area</t>
    </r>
    <r>
      <rPr>
        <sz val="20"/>
        <color theme="1"/>
        <rFont val="Times New Roman"/>
        <family val="1"/>
      </rPr>
      <t xml:space="preserve"> </t>
    </r>
    <r>
      <rPr>
        <i/>
        <sz val="20"/>
        <color theme="1"/>
        <rFont val="Times New Roman"/>
        <family val="1"/>
      </rPr>
      <t xml:space="preserve">and cleaning it </t>
    </r>
    <r>
      <rPr>
        <sz val="20"/>
        <color theme="1"/>
        <rFont val="Times New Roman"/>
        <family val="1"/>
      </rPr>
      <t xml:space="preserve">
FG: Bao bulkbag chứa hàng đã được kiểm tra và loại bỏ hết, theo quý sẽ tiến hành sử dụng bao mới để đựng hàng/ </t>
    </r>
    <r>
      <rPr>
        <i/>
        <sz val="20"/>
        <color theme="1"/>
        <rFont val="Times New Roman"/>
        <family val="1"/>
      </rPr>
      <t>Bulkbags containing goods have been checked and removed, new bags will be used to contain goods every quarter.</t>
    </r>
    <r>
      <rPr>
        <sz val="20"/>
        <color theme="1"/>
        <rFont val="Times New Roman"/>
        <family val="1"/>
      </rPr>
      <t xml:space="preserve">
PM: Đang kiểm tra </t>
    </r>
  </si>
  <si>
    <t>QA: Đã báo bảo trì các cửa bị hở và chờ fix 22/5/2025
Hiện đã fix cho cửa 04, còn cửa 03 và 05</t>
  </si>
  <si>
    <t>TRAN THI THANH THUY</t>
  </si>
  <si>
    <t>Cao Thị Lý</t>
  </si>
  <si>
    <t>Chề Vy Vũ</t>
  </si>
  <si>
    <t>TÔ THỊ THUÝ HỒNG</t>
  </si>
  <si>
    <t>Phạm Thị Yến Nhi</t>
  </si>
  <si>
    <t>Nguyen Kim Giang</t>
  </si>
  <si>
    <t>Đoàn Ngọc Tiền</t>
  </si>
  <si>
    <t>Nguyễn đình tuân</t>
  </si>
  <si>
    <t>Dockcont FG</t>
  </si>
  <si>
    <t>Nguyễn tiến tùng</t>
  </si>
  <si>
    <t>Maintenace</t>
  </si>
  <si>
    <t>Lab room</t>
  </si>
  <si>
    <t>Nón để ko đúng vị trí</t>
  </si>
  <si>
    <r>
      <t xml:space="preserve">Phát hiện bật lửa và hộp thuốc lá 555 dưới pallet nhựa đựng giấy lót cuối line 3/ </t>
    </r>
    <r>
      <rPr>
        <i/>
        <sz val="20"/>
        <color theme="1"/>
        <rFont val="Times New Roman"/>
        <family val="1"/>
      </rPr>
      <t>Detected lighter and 555 cigarette box under plastic pallet containing lining paper at the end of line 3</t>
    </r>
  </si>
  <si>
    <r>
      <t xml:space="preserve">Nước mưa thấm ướt xuống nền nhà tại cửa lối đi bộ từ Link WH sang kho/ </t>
    </r>
    <r>
      <rPr>
        <i/>
        <sz val="20"/>
        <color theme="1"/>
        <rFont val="Times New Roman"/>
        <family val="1"/>
      </rPr>
      <t>Rainwater seeps into the floor at the entrance of the walkway from Link WH to the warehouse.</t>
    </r>
  </si>
  <si>
    <t>Bình chữa cháy số 53 ngay cửa lối đi từ Packing qua kho RM có tem nhãn bong tróc</t>
  </si>
  <si>
    <t>Đã vệ sinh</t>
  </si>
  <si>
    <t>QC Room</t>
  </si>
  <si>
    <t>Sorting line 2</t>
  </si>
  <si>
    <t xml:space="preserve">https://drive.google.com/open?id=1uaSdkaqNwLr4f27pF4Sg1_XFSw7tIl17 </t>
  </si>
  <si>
    <r>
      <t xml:space="preserve">Tổ chin trên cột đèn bên ngoài kho D1, gần cửa nhập hàng kho RM/ </t>
    </r>
    <r>
      <rPr>
        <i/>
        <sz val="20"/>
        <color theme="1"/>
        <rFont val="Times New Roman"/>
        <family val="1"/>
      </rPr>
      <t>Tổ chim trên cột đèn bên ngoài kho D1, gần cửa nhập kho RM</t>
    </r>
  </si>
  <si>
    <r>
      <t xml:space="preserve">Báo nhà thầu và BT xem xét cách lấy tổ chỉm/ </t>
    </r>
    <r>
      <rPr>
        <i/>
        <sz val="20"/>
        <color theme="1"/>
        <rFont val="Times New Roman"/>
        <family val="1"/>
      </rPr>
      <t xml:space="preserve">Request contractor to remove it </t>
    </r>
  </si>
  <si>
    <t xml:space="preserve">https://drive.google.com/open?id=1WqP5XKklGIkMM_4jaTE39ce6mzREpnEw </t>
  </si>
  <si>
    <r>
      <t xml:space="preserve">Màng co và dây cảnh báo rơi vãi trên sàn nhà máy trước phòng QC DCT3/ </t>
    </r>
    <r>
      <rPr>
        <i/>
        <sz val="20"/>
        <color theme="1"/>
        <rFont val="Times New Roman"/>
        <family val="1"/>
      </rPr>
      <t>Shrink wrap and warning tape scattered on the factory floor in front of QC room DCT3</t>
    </r>
  </si>
  <si>
    <t>Hộp điều khiển treo lủng lẳng , nguy cơ rớt tại vị trí cột gắn camera Link WH</t>
  </si>
  <si>
    <t xml:space="preserve">https://drive.google.com/open?id=1jMTzoATOX7lZ00Q0ygPfQoBNATMztdKv </t>
  </si>
  <si>
    <t xml:space="preserve">Liên quan an toàn =&gt; QA Chuyển vấn đề qua HSE và BT </t>
  </si>
  <si>
    <t>https://drive.google.com/open?id=1YkrNUB6c96vdrJGplvSRyjd7yAbTWuCq</t>
  </si>
  <si>
    <r>
      <t xml:space="preserve">Miếng dán cảnh báo tại cầu thang băng qua chuyền Sort bị bong tróc/ </t>
    </r>
    <r>
      <rPr>
        <i/>
        <sz val="20"/>
        <color theme="1"/>
        <rFont val="Times New Roman"/>
        <family val="1"/>
      </rPr>
      <t>The label was peeling of  near open product</t>
    </r>
  </si>
  <si>
    <r>
      <t xml:space="preserve">1/ Silicon bong tróc tại khu vực/ </t>
    </r>
    <r>
      <rPr>
        <i/>
        <sz val="20"/>
        <color theme="1"/>
        <rFont val="Times New Roman"/>
        <family val="1"/>
      </rPr>
      <t xml:space="preserve">Silicon was peeling off
</t>
    </r>
    <r>
      <rPr>
        <sz val="20"/>
        <color theme="1"/>
        <rFont val="Times New Roman"/>
        <family val="1"/>
      </rPr>
      <t xml:space="preserve">2/ Chân tường tích bẩn lâu ngày/ </t>
    </r>
    <r>
      <rPr>
        <i/>
        <sz val="20"/>
        <color theme="1"/>
        <rFont val="Times New Roman"/>
        <family val="1"/>
      </rPr>
      <t>The wall base was stuck dust for a long time</t>
    </r>
  </si>
  <si>
    <r>
      <t xml:space="preserve">Phát hiện nhiều mảnh vụn khoai lang tại khu vực gần máy dán tray Line 3/ </t>
    </r>
    <r>
      <rPr>
        <i/>
        <sz val="20"/>
        <color theme="1"/>
        <rFont val="Times New Roman"/>
        <family val="1"/>
      </rPr>
      <t>Found lots of pieces of sweet potato near Tray machine line 3</t>
    </r>
  </si>
  <si>
    <t>https://drive.google.com/open?id=1KTDQPLfEEYiX9QnfpcuXI_CPOlvuGYa5</t>
  </si>
  <si>
    <t xml:space="preserve">https://drive.google.com/open?id=1aoWs6iP1Rh8O2rU-zpwLIAD3hmWFPWlK </t>
  </si>
  <si>
    <t xml:space="preserve">https://drive.google.com/open?id=1_RhS0t__7IdFDrCuhQ3Cjy16vR81RngV </t>
  </si>
  <si>
    <r>
      <t xml:space="preserve">Xe điện nâng tay bong bị bong tróc sơn/ </t>
    </r>
    <r>
      <rPr>
        <i/>
        <sz val="20"/>
        <color theme="1"/>
        <rFont val="Times New Roman"/>
        <family val="1"/>
      </rPr>
      <t xml:space="preserve">Hand forrklift have paint peeling off </t>
    </r>
  </si>
  <si>
    <t xml:space="preserve">Áo để ko đúng khu vực </t>
  </si>
  <si>
    <t>La phong phòng sensory bị ẩm mốc</t>
  </si>
  <si>
    <t xml:space="preserve">https://drive.google.com/open?id=1f3AngmZeDdkEUrtkT9cJ-U7PHZBj3IVv </t>
  </si>
  <si>
    <r>
      <t xml:space="preserve">Phát hiện bao tay của nhân viên thời vụ tại phòng thay đồ nữ (tên Hà)/ </t>
    </r>
    <r>
      <rPr>
        <i/>
        <sz val="20"/>
        <color theme="1"/>
        <rFont val="Times New Roman"/>
        <family val="1"/>
      </rPr>
      <t>Gloves of temporary staff found in women's changing room (named Ha)</t>
    </r>
  </si>
  <si>
    <r>
      <t xml:space="preserve">Hai máy thổi khi từ 3 Dcockcont vào kho không hoạt động trong một khoảng thời gian dài/ </t>
    </r>
    <r>
      <rPr>
        <i/>
        <sz val="20"/>
        <color theme="1"/>
        <rFont val="Times New Roman"/>
        <family val="1"/>
      </rPr>
      <t>Two blowers from 3 Dcockcont into the warehouse were turned off for a long time.</t>
    </r>
  </si>
  <si>
    <t>Phát hiện nướm đêm tại bàn máy tính Leader line 2</t>
  </si>
  <si>
    <t>QA: Thời tiết mùa mưa nên ruồi có xu hướng xâm nhập vào nhà xưởng để tìm nơi khô ráo
Đã tăng cường phun trùng bên ngoài nhà xưởng vào 21/05/2025
Tiếp tục raise vấn đề về các cửa cuốn + cửa đi bộ không thể kín và tự đóng 
ST cần chú ý đóng kín các cửa tại lối vào và hoạt động các cửa cuốn</t>
  </si>
  <si>
    <t xml:space="preserve">https://drive.google.com/open?id=12pubJSSAg5BkIhYyukcP8nTxdEudO7ye </t>
  </si>
  <si>
    <t xml:space="preserve">https://drive.google.com/open?id=1UtJ1rqvIJ31PUhqw3RRrjJ4fhqtJxriP </t>
  </si>
  <si>
    <r>
      <t xml:space="preserve">Tường kho PM - sau rack PE bị bong tróc sơn sau khi di dời hiển thị PCCC/ </t>
    </r>
    <r>
      <rPr>
        <i/>
        <sz val="20"/>
        <color theme="1"/>
        <rFont val="Times New Roman"/>
        <family val="1"/>
      </rPr>
      <t>PM warehouse wall - behind PE rack paint peeling after moving fire protection display</t>
    </r>
  </si>
  <si>
    <r>
      <t xml:space="preserve">Phát hiện con nhện còn sống/ </t>
    </r>
    <r>
      <rPr>
        <i/>
        <sz val="20"/>
        <color theme="1"/>
        <rFont val="Times New Roman"/>
        <family val="1"/>
      </rPr>
      <t>Found live spiderman</t>
    </r>
  </si>
  <si>
    <r>
      <t xml:space="preserve">Cửa không thể tự đóng tại vị trí từ máy rửa tay vào Sorting/ </t>
    </r>
    <r>
      <rPr>
        <i/>
        <sz val="20"/>
        <color theme="1"/>
        <rFont val="Times New Roman"/>
        <family val="1"/>
      </rPr>
      <t>Door cannot close automatically at position from hand washing machine to Sorting</t>
    </r>
  </si>
  <si>
    <t>Lặp lại finding</t>
  </si>
  <si>
    <r>
      <t xml:space="preserve">Nắp bin có nhiều lỗ khoan trống, khó vệ sinh, nguy cơ sót lại hoá chất hoặc chất bẩn dễ nhiễm chéo vào sản phẩm/ </t>
    </r>
    <r>
      <rPr>
        <i/>
        <sz val="20"/>
        <color theme="1"/>
        <rFont val="Times New Roman"/>
        <family val="1"/>
      </rPr>
      <t>The lid of the bin has many empty holes, making it difficult to clean, and there is a risk of chemical residue or dirt easily cross-contaminating the product.</t>
    </r>
  </si>
  <si>
    <t>Máy lạnh kho đệm bị rỉ nước</t>
  </si>
  <si>
    <t>Buffer room
RM WH</t>
  </si>
  <si>
    <r>
      <t xml:space="preserve">Máy thổi khí kho rác tạm thổi rất yếu (đã yêu cầu fix nhiều lần nhưng vẫn lặp lại)/ </t>
    </r>
    <r>
      <rPr>
        <i/>
        <sz val="20"/>
        <color theme="1"/>
        <rFont val="Times New Roman"/>
        <family val="1"/>
      </rPr>
      <t>Temporary garbage house air blower blows very weakly</t>
    </r>
  </si>
  <si>
    <t xml:space="preserve">Áo cá nhân để không đúng nơi quy định tại DCT1 </t>
  </si>
  <si>
    <t>Phát hiện thằn lằn tại cửa thoát hiểm DCT3, khu QC PM để mẫu</t>
  </si>
  <si>
    <r>
      <t xml:space="preserve">Rây, sàng để trên kệ chứa hũ, không kiểm soát GMP tại khu rework hàng Jar line 5/ </t>
    </r>
    <r>
      <rPr>
        <i/>
        <sz val="20"/>
        <color theme="1"/>
        <rFont val="Times New Roman"/>
        <family val="1"/>
      </rPr>
      <t>Sieves and sieves placed on jar shelves, not GMP controlled at Jar line 5 rework area</t>
    </r>
  </si>
  <si>
    <t>Đinh rơi tại Lối đi bộ qua link WH</t>
  </si>
  <si>
    <r>
      <t xml:space="preserve">Trần nhà bị rỉ nước tại vách tường chạy dọc đối diện kho lạnh/ </t>
    </r>
    <r>
      <rPr>
        <i/>
        <sz val="20"/>
        <color theme="1"/>
        <rFont val="Times New Roman"/>
        <family val="1"/>
      </rPr>
      <t>The ceiling is leaking water at the wall running along the opposite side of the cold storage.</t>
    </r>
  </si>
  <si>
    <t>Hủ rỗng,jar,hat,seal,nắp...để cùng 1 kệ, nguy cơ FM tại rework hàng Jar khu đóng gói line 5</t>
  </si>
  <si>
    <t>Ngô Thị Kim Huệ</t>
  </si>
  <si>
    <r>
      <t xml:space="preserve">Hoá chất để trong tủ dụng cụ, không có nhận diện/ </t>
    </r>
    <r>
      <rPr>
        <i/>
        <sz val="20"/>
        <color theme="1"/>
        <rFont val="Times New Roman"/>
        <family val="1"/>
      </rPr>
      <t>Chemicals in the tool cabinet, no identification</t>
    </r>
  </si>
  <si>
    <t xml:space="preserve">https://drive.google.com/open?id=1HJ6MIdtXlY-OUiJZZ3QCVrYpzGV8HV2D </t>
  </si>
  <si>
    <t xml:space="preserve">https://drive.google.com/open?id=1z-UVBcw0RmiFc1DqjETiG35p4hSJuRQ8 </t>
  </si>
  <si>
    <t>ss</t>
  </si>
  <si>
    <r>
      <t xml:space="preserve">Báo bảo trì sữa chữa/ </t>
    </r>
    <r>
      <rPr>
        <i/>
        <sz val="20"/>
        <color theme="1"/>
        <rFont val="Times New Roman"/>
        <family val="1"/>
      </rPr>
      <t>Request maintenance to fix</t>
    </r>
  </si>
  <si>
    <t xml:space="preserve">https://drive.google.com/open?id=1OdabhHYvtDur0WPDkn2Xc68r6IMt5MIM </t>
  </si>
  <si>
    <r>
      <t xml:space="preserve">Thùng rác bị hư đạp chân/ </t>
    </r>
    <r>
      <rPr>
        <i/>
        <sz val="20"/>
        <color theme="1"/>
        <rFont val="Times New Roman"/>
        <family val="1"/>
      </rPr>
      <t xml:space="preserve">Bin can't be opened by foot </t>
    </r>
  </si>
  <si>
    <r>
      <t xml:space="preserve">1/ Layout lại tủ/ </t>
    </r>
    <r>
      <rPr>
        <i/>
        <sz val="20"/>
        <color theme="1"/>
        <rFont val="Times New Roman"/>
        <family val="1"/>
      </rPr>
      <t xml:space="preserve">Layout the cabinet
</t>
    </r>
    <r>
      <rPr>
        <sz val="20"/>
        <color theme="1"/>
        <rFont val="Times New Roman"/>
        <family val="1"/>
      </rPr>
      <t xml:space="preserve">2/ Kiểm tra lại các tủ để cập nhật layout/ </t>
    </r>
    <r>
      <rPr>
        <i/>
        <sz val="20"/>
        <color theme="1"/>
        <rFont val="Times New Roman"/>
        <family val="1"/>
      </rPr>
      <t xml:space="preserve">Check and update layout </t>
    </r>
  </si>
  <si>
    <r>
      <t>Đã đưa bảo trì , đinh này khu vực link wh không sử dụng./</t>
    </r>
    <r>
      <rPr>
        <i/>
        <sz val="20"/>
        <color theme="1"/>
        <rFont val="Times New Roman"/>
        <family val="1"/>
      </rPr>
      <t>Maintenance has been performed, this link is not in use.</t>
    </r>
  </si>
  <si>
    <r>
      <t>Cho dọn vào tủ dụng cụ , kệ để linh kiện sản xuất./</t>
    </r>
    <r>
      <rPr>
        <i/>
        <sz val="20"/>
        <color theme="1"/>
        <rFont val="Times New Roman"/>
        <family val="1"/>
      </rPr>
      <t>Put up a tool cabinet or shelf for event production products.</t>
    </r>
  </si>
  <si>
    <r>
      <t>Báo BT sơn lại./</t>
    </r>
    <r>
      <rPr>
        <i/>
        <sz val="20"/>
        <color theme="1"/>
        <rFont val="Times New Roman"/>
        <family val="1"/>
      </rPr>
      <t xml:space="preserve">Request maintenance to fix </t>
    </r>
  </si>
  <si>
    <r>
      <t>Báo bộ phận bảo trì khắc phục./</t>
    </r>
    <r>
      <rPr>
        <i/>
        <sz val="20"/>
        <color theme="1"/>
        <rFont val="Times New Roman"/>
        <family val="1"/>
      </rPr>
      <t xml:space="preserve">Request maintenance to fix </t>
    </r>
  </si>
  <si>
    <t>QA check =&gt; cửa vẫn chưa tự đóng được 22/05/2025
Dời 15/05 =&gt; 15/07 (Tuần 21)</t>
  </si>
  <si>
    <r>
      <t xml:space="preserve">1/ Nhắc nhỡ nhân viên làm hàng RW phải gọn gàng không để lộn xộn/ </t>
    </r>
    <r>
      <rPr>
        <i/>
        <sz val="20"/>
        <color theme="1"/>
        <rFont val="Times New Roman"/>
        <family val="1"/>
      </rPr>
      <t>Remind RW staff to be neat and not messy.</t>
    </r>
    <r>
      <rPr>
        <sz val="20"/>
        <color theme="1"/>
        <rFont val="Times New Roman"/>
        <family val="1"/>
      </rPr>
      <t xml:space="preserve">
</t>
    </r>
    <r>
      <rPr>
        <sz val="20"/>
        <color rgb="FFFF0000"/>
        <rFont val="Times New Roman"/>
        <family val="1"/>
      </rPr>
      <t>2/ Nhân viên RW gồm chính thức + TV hoặc Leader thời vụ kiểm soát</t>
    </r>
  </si>
  <si>
    <r>
      <t xml:space="preserve">Đã báo lên nhóm về vấn đề laphong tại phòng thay đồ + Phòng sensory, BT sẽ tiến hành đánh giá việc thay thế/ </t>
    </r>
    <r>
      <rPr>
        <i/>
        <sz val="20"/>
        <color theme="1"/>
        <rFont val="Times New Roman"/>
        <family val="1"/>
      </rPr>
      <t>Reported to the group about the problem of the laphong in the changing room + sensory room, BT will proceed to evaluate the replacement.</t>
    </r>
  </si>
  <si>
    <r>
      <t xml:space="preserve">Kiểm tra và training lại leader thời vụ mới/ </t>
    </r>
    <r>
      <rPr>
        <i/>
        <sz val="20"/>
        <color rgb="FFFF0000"/>
        <rFont val="Times New Roman"/>
        <family val="1"/>
      </rPr>
      <t>Test and retrain new leader of casual employees</t>
    </r>
  </si>
  <si>
    <t>Tem; nhãn dán thuộc bình không thể thay thế; Keo 2 mặt không dính được; Keo trong ảnh hưởng GMP =&gt; HSE chỉ theo dõi và thay thế khi hết khí/bột và hư hỏng; nhờ QA trao đổi đến các bộ phận không count vấn đề này vào GMP
Các vị trí được ghi nhận đến 24/05/2025: D1 các vị trí số: 40,13,14,49,50,46,45,43,44,</t>
  </si>
  <si>
    <r>
      <rPr>
        <sz val="20"/>
        <color theme="1"/>
        <rFont val="Times New Roman"/>
        <family val="1"/>
      </rPr>
      <t>Kiểm tra và dán các điểm bị bong</t>
    </r>
    <r>
      <rPr>
        <i/>
        <sz val="20"/>
        <color theme="1"/>
        <rFont val="Times New Roman"/>
        <family val="1"/>
      </rPr>
      <t xml:space="preserve">/ Checking and fix for the point that be peeling off
</t>
    </r>
    <r>
      <rPr>
        <sz val="20"/>
        <color rgb="FFFF0000"/>
        <rFont val="Times New Roman"/>
        <family val="1"/>
      </rPr>
      <t xml:space="preserve">Đối với các label bị bong tróc nhỏ, không thể dán lại bằng keo hại mặt, việc xử lý bằng keo trong tăng khả năng tạo FM/ </t>
    </r>
    <r>
      <rPr>
        <i/>
        <sz val="20"/>
        <color rgb="FFFF0000"/>
        <rFont val="Times New Roman"/>
        <family val="1"/>
      </rPr>
      <t>For small peeling labels that cannot be re-glued with surface-damaging glue, treatment with clear glue increases the ability to create FM.</t>
    </r>
    <r>
      <rPr>
        <i/>
        <sz val="20"/>
        <color theme="1"/>
        <rFont val="Times New Roman"/>
        <family val="1"/>
      </rPr>
      <t xml:space="preserve">
</t>
    </r>
    <r>
      <rPr>
        <sz val="20"/>
        <color rgb="FFFF0000"/>
        <rFont val="Times New Roman"/>
        <family val="1"/>
      </rPr>
      <t>QA cùng HSE đánh giá việc dán các nhãn bị bong bằng keo trong sẽ gây rủi ro bong tróc cao hơn nên đối với những nhãn dán bị bong lớn, gần như rơi ra khỏi bình =&gt; HSE sẽ dán lại</t>
    </r>
    <r>
      <rPr>
        <i/>
        <sz val="20"/>
        <color rgb="FFFF0000"/>
        <rFont val="Times New Roman"/>
        <family val="1"/>
      </rPr>
      <t>/ QA and HSE assessed that using clear glue to stick peeling labels will cause a higher risk of peeling, so for large peeling labels that cannot read the information =&gt; HSE will re-stick them.</t>
    </r>
  </si>
  <si>
    <t xml:space="preserve">Cần thông tin tới all bộ phận </t>
  </si>
  <si>
    <r>
      <t xml:space="preserve">QA: Đánh giá rủi ro về phương pháp dán
HSE: Thông tin đến các bộ phận tình hình chung 
Dời từ 30/04 =&gt; 17/05 =&gt; 26/05/2025
(Trước đó thống nhất qua mail nhưng phương pháp đánh giá hiện tại là không phù hợp)
</t>
    </r>
    <r>
      <rPr>
        <sz val="14"/>
        <color rgb="FF00B050"/>
        <rFont val="Times New Roman"/>
        <family val="1"/>
      </rPr>
      <t>Các bình được phát hiện đến 24/05/2025: kho D3 vị trí 25,12,14,20,54</t>
    </r>
    <r>
      <rPr>
        <sz val="14"/>
        <color rgb="FFFF0000"/>
        <rFont val="Times New Roman"/>
        <family val="1"/>
      </rPr>
      <t xml:space="preserve">
HSE done vào 26/05/2025</t>
    </r>
  </si>
  <si>
    <r>
      <rPr>
        <sz val="20"/>
        <color theme="1"/>
        <rFont val="Times New Roman"/>
        <family val="1"/>
      </rPr>
      <t>Kiểm tra và dán các điểm bị bong</t>
    </r>
    <r>
      <rPr>
        <i/>
        <sz val="20"/>
        <color theme="1"/>
        <rFont val="Times New Roman"/>
        <family val="1"/>
      </rPr>
      <t xml:space="preserve">/ Checking and fix for the point that be peeling off
</t>
    </r>
    <r>
      <rPr>
        <sz val="20"/>
        <color rgb="FFFF0000"/>
        <rFont val="Times New Roman"/>
        <family val="1"/>
      </rPr>
      <t xml:space="preserve">Đối với các label bị bong tróc nhỏ, không thể dán lại bằng keo hại mặt, việc xử lý bằng keo trong tăng khả năng tạo FM/ </t>
    </r>
    <r>
      <rPr>
        <i/>
        <sz val="20"/>
        <color rgb="FFFF0000"/>
        <rFont val="Times New Roman"/>
        <family val="1"/>
      </rPr>
      <t>For small peeling labels that cannot be re-glued with surface-damaging glue, treatment with clear glue increases the ability to create FM.</t>
    </r>
    <r>
      <rPr>
        <i/>
        <sz val="20"/>
        <color theme="1"/>
        <rFont val="Times New Roman"/>
        <family val="1"/>
      </rPr>
      <t xml:space="preserve">
</t>
    </r>
    <r>
      <rPr>
        <sz val="20"/>
        <color rgb="FFFF0000"/>
        <rFont val="Times New Roman"/>
        <family val="1"/>
      </rPr>
      <t>QA cùng HSE đánh giá việc dán các nhãn bị bong bằng keo trong sẽ gây rủi ro bong tróc cao hơn nên đối với những nhãn dán bị bong lớn, gần như rơi ra khỏi bình =&gt; HSE sẽ dán lại</t>
    </r>
    <r>
      <rPr>
        <i/>
        <sz val="20"/>
        <color rgb="FFFF0000"/>
        <rFont val="Times New Roman"/>
        <family val="1"/>
      </rPr>
      <t xml:space="preserve">/ QA and HSE assessed that using clear glue to stick peeling labels will cause a higher risk of peeling, so for large peeling labels that cannot read the information =&gt; HSE will re-stick them.
</t>
    </r>
    <r>
      <rPr>
        <sz val="20"/>
        <color rgb="FFFF0000"/>
        <rFont val="Times New Roman"/>
        <family val="1"/>
      </rPr>
      <t xml:space="preserve">Đối với những điểm bị bong nhỏ, có thể loại bỏ được =&gt; BP tự xử lý </t>
    </r>
  </si>
  <si>
    <r>
      <t xml:space="preserve">Cho nhân viên kiểm tra máy thổi bật mức số mấy/ </t>
    </r>
    <r>
      <rPr>
        <i/>
        <sz val="20"/>
        <color theme="1"/>
        <rFont val="Times New Roman"/>
        <family val="1"/>
      </rPr>
      <t>Could an employee please check what level the blower is set to</t>
    </r>
    <r>
      <rPr>
        <sz val="20"/>
        <color theme="1"/>
        <rFont val="Times New Roman"/>
        <family val="1"/>
      </rPr>
      <t xml:space="preserve">
Báo với bảo trì để tăng thêm tốc độ/ </t>
    </r>
    <r>
      <rPr>
        <i/>
        <sz val="20"/>
        <color theme="1"/>
        <rFont val="Times New Roman"/>
        <family val="1"/>
      </rPr>
      <t>Please inform maintenance to increase the speed</t>
    </r>
  </si>
  <si>
    <t xml:space="preserve">Điểm rỉ do máng khả năng tắc nghẽn do lâu ngày chưa vệ sinh, tuy nhiên do quá cao nên bảo trì chưa tiếp cận được </t>
  </si>
  <si>
    <t>QA đã gửi phương án kiểm soát chim cho WH
Được approved lắp lưới chim 23/05/2025
Thông tin tới thu mua để chốt nhà thầu</t>
  </si>
  <si>
    <r>
      <t xml:space="preserve">Cửa thoát hiểm số 5 bị hở/ </t>
    </r>
    <r>
      <rPr>
        <i/>
        <sz val="20"/>
        <color theme="1"/>
        <rFont val="Times New Roman"/>
        <family val="1"/>
      </rPr>
      <t xml:space="preserve">Exit door no.5 have gaps </t>
    </r>
  </si>
  <si>
    <r>
      <t xml:space="preserve">1/ Vệ sinh khi có phát hiện/ </t>
    </r>
    <r>
      <rPr>
        <i/>
        <sz val="20"/>
        <color theme="1"/>
        <rFont val="Times New Roman"/>
        <family val="1"/>
      </rPr>
      <t xml:space="preserve"> Cleaning when have finding</t>
    </r>
    <r>
      <rPr>
        <sz val="20"/>
        <color theme="1"/>
        <rFont val="Times New Roman"/>
        <family val="1"/>
      </rPr>
      <t xml:space="preserve">
2/ Báo bảo trì kiểm tra và sữa chữa/</t>
    </r>
    <r>
      <rPr>
        <i/>
        <sz val="20"/>
        <color theme="1"/>
        <rFont val="Times New Roman"/>
        <family val="1"/>
      </rPr>
      <t xml:space="preserve"> Request Mant to check and fix it</t>
    </r>
  </si>
  <si>
    <r>
      <rPr>
        <sz val="20"/>
        <color theme="1"/>
        <rFont val="Times New Roman"/>
        <family val="1"/>
      </rPr>
      <t xml:space="preserve">1/ Vệ sinh điểm bị bẩn/ </t>
    </r>
    <r>
      <rPr>
        <i/>
        <sz val="20"/>
        <color theme="1"/>
        <rFont val="Times New Roman"/>
        <family val="1"/>
      </rPr>
      <t>Cleaning dirty points</t>
    </r>
    <r>
      <rPr>
        <sz val="20"/>
        <color theme="1"/>
        <rFont val="Times New Roman"/>
        <family val="1"/>
      </rPr>
      <t xml:space="preserve">
2/ Báo bảo trì xử lý điểm rỉ/ </t>
    </r>
    <r>
      <rPr>
        <i/>
        <sz val="20"/>
        <color theme="1"/>
        <rFont val="Times New Roman"/>
        <family val="1"/>
      </rPr>
      <t xml:space="preserve">Request maintenance to fix </t>
    </r>
  </si>
  <si>
    <r>
      <t xml:space="preserve">QA: Thống kế các điểm không phù hợp, tổng hợp và nhắc nhở toàn bộ nhân viên tuân thủ quy định/ </t>
    </r>
    <r>
      <rPr>
        <i/>
        <sz val="20"/>
        <color theme="1"/>
        <rFont val="Times New Roman"/>
        <family val="1"/>
      </rPr>
      <t>Count the non-conformities, summarize and remind all employees to comply with regulations.</t>
    </r>
    <r>
      <rPr>
        <sz val="20"/>
        <color theme="1"/>
        <rFont val="Times New Roman"/>
        <family val="1"/>
      </rPr>
      <t xml:space="preserve">
Nhờ nhà giặt hỗ trợ thu giữ các áo quần đặt sai quy định, QA thiết kế form cho nhà giặt sử dụng khi trả đồ thường cho nhân viên vi phạm/ </t>
    </r>
    <r>
      <rPr>
        <i/>
        <sz val="20"/>
        <color theme="1"/>
        <rFont val="Times New Roman"/>
        <family val="1"/>
      </rPr>
      <t>Ask the laundry to help collect clothes that are placed incorrectly.</t>
    </r>
  </si>
  <si>
    <t xml:space="preserve">Chờ BT phản hồi do liên quan vệ sinh cao, cần book nhà thầu thay thế lưới </t>
  </si>
  <si>
    <r>
      <t xml:space="preserve">Kiểm tra đóng lại cửa và báo bảo trì tháo tay nắm cửa từ bên ngoài/ </t>
    </r>
    <r>
      <rPr>
        <i/>
        <sz val="20"/>
        <color theme="1"/>
        <rFont val="Times New Roman"/>
        <family val="1"/>
      </rPr>
      <t>Check door closure and maintenance notice remove door handle from outside</t>
    </r>
  </si>
  <si>
    <t>QA và nhà thầu đã kiểm tra, đã gửi điểm hở cho BT, chờ fix</t>
  </si>
  <si>
    <r>
      <t xml:space="preserve">QA: Kiểm tra, đã báo bộ phận cho vệ sinh lại khu vực có phát sinh nhện/ </t>
    </r>
    <r>
      <rPr>
        <i/>
        <sz val="20"/>
        <color theme="1"/>
        <rFont val="Times New Roman"/>
        <family val="1"/>
      </rPr>
      <t xml:space="preserve">Check and notify the department to clean the area where spiders are found </t>
    </r>
    <r>
      <rPr>
        <b/>
        <i/>
        <sz val="20"/>
        <color theme="1"/>
        <rFont val="Times New Roman"/>
        <family val="1"/>
      </rPr>
      <t xml:space="preserve">=&gt; Done </t>
    </r>
    <r>
      <rPr>
        <i/>
        <sz val="20"/>
        <color theme="1"/>
        <rFont val="Times New Roman"/>
        <family val="1"/>
      </rPr>
      <t xml:space="preserve">
</t>
    </r>
  </si>
  <si>
    <t>Chờ thảo luận vào DOR 23/05/2025
Dời từ /05/2025 =&gt; 28/05/2025</t>
  </si>
  <si>
    <t>Raise lại lên DOR 30/05/2025</t>
  </si>
  <si>
    <r>
      <t xml:space="preserve">Kiểm tra và xử lý các điểm tưa/ </t>
    </r>
    <r>
      <rPr>
        <i/>
        <sz val="20"/>
        <color theme="1"/>
        <rFont val="Times New Roman"/>
        <family val="1"/>
      </rPr>
      <t>Checking and fixing torn point</t>
    </r>
  </si>
  <si>
    <t>Đang liên hệ các bộ phận để tìm ra owner</t>
  </si>
  <si>
    <t>RT khảo sát lại với BT về việc modify máng chữ U tại đầu ra cuối Line Kuipers 
RT vẫn chưa liên hệ được BT 
Dời tiếp deadline từ 19/05/2025 =&gt; 31/05/2025 (Điểm pending 3 tuần)</t>
  </si>
  <si>
    <t>QA: Tiếp tục raise vấn đề về các cửa cuốn + cửa đi bộ không thể kín và tự đóng
ST cần chú ý đóng kín các cửa tại lối vào và hoạt động các cửa cuốn</t>
  </si>
  <si>
    <r>
      <rPr>
        <sz val="20"/>
        <color rgb="FFFF0000"/>
        <rFont val="Times New Roman"/>
        <family val="1"/>
      </rPr>
      <t xml:space="preserve">QA: Đã kiểm tra bên trong, không phát hiện điểm bất thường nhưng tem niêm phong cửa thoát hiểm gần máy lạnh bị xé mất, team cần kiểm tra lại tình trạng sử dụng cửa thoát hiểm/ </t>
    </r>
    <r>
      <rPr>
        <i/>
        <sz val="20"/>
        <color rgb="FFFF0000"/>
        <rFont val="Times New Roman"/>
        <family val="1"/>
      </rPr>
      <t>Checked, no abnormalities found but the seal of the emergency exit near the air conditioner was torn off, the team needs to re-check the status of using the emergency exit</t>
    </r>
    <r>
      <rPr>
        <sz val="20"/>
        <color theme="1"/>
        <rFont val="Times New Roman"/>
        <family val="1"/>
      </rPr>
      <t xml:space="preserve">
</t>
    </r>
    <r>
      <rPr>
        <sz val="20"/>
        <color rgb="FFFF0000"/>
        <rFont val="Times New Roman"/>
        <family val="1"/>
      </rPr>
      <t xml:space="preserve">PK: Đã vệ sinh lại khu vực/ </t>
    </r>
    <r>
      <rPr>
        <i/>
        <sz val="20"/>
        <color rgb="FFFF0000"/>
        <rFont val="Times New Roman"/>
        <family val="1"/>
      </rPr>
      <t>Cleaning area</t>
    </r>
  </si>
  <si>
    <t>Kiểm tra bên ngoài, phát hiện điểm hở =&gt; Báo BT vào 29/05/2025</t>
  </si>
  <si>
    <t>Đõ Phát Triển</t>
  </si>
  <si>
    <t>Nguyễn Văn Tuấn</t>
  </si>
  <si>
    <t xml:space="preserve">Mai Thị Liên </t>
  </si>
  <si>
    <t xml:space="preserve">Lê Thị Hồng Nhung </t>
  </si>
  <si>
    <t xml:space="preserve">Đỗ thành trí </t>
  </si>
  <si>
    <t xml:space="preserve">Lê Thanh Hùng </t>
  </si>
  <si>
    <t>Nguyễn Văn Tân</t>
  </si>
  <si>
    <t xml:space="preserve">Âu Minh Trường </t>
  </si>
  <si>
    <t xml:space="preserve">Nguyễn Hùng </t>
  </si>
  <si>
    <t>CHƯỚNG QUỐC THÀNH</t>
  </si>
  <si>
    <t xml:space="preserve">Nguyễn Doãn Hoài Linh </t>
  </si>
  <si>
    <t>Nguyễn thị Huệ</t>
  </si>
  <si>
    <t xml:space="preserve">Nguyễn Thị Thu Hương </t>
  </si>
  <si>
    <t>Đỗ Phát Triển</t>
  </si>
  <si>
    <t xml:space="preserve">Nguyễn Văn Tâm </t>
  </si>
  <si>
    <t>Vũ Minh Đức</t>
  </si>
  <si>
    <t>Hoàng đắc Bình</t>
  </si>
  <si>
    <t>Mai Hoàng khang</t>
  </si>
  <si>
    <t>Cao thị Lý</t>
  </si>
  <si>
    <t>Bá Nguyễn Anh Thư</t>
  </si>
  <si>
    <t>Phát hiện gián</t>
  </si>
  <si>
    <t>https://drive.google.com/open?id=1HB___q71KQTT2lS2qD6gE4mdcv87j2_K</t>
  </si>
  <si>
    <t>https://drive.google.com/open?id=1Z2NXl7xGDgltE86RKkK9T15c-V9L0lPS</t>
  </si>
  <si>
    <t>https://drive.google.com/open?id=1DeXRejmhvznF7wlfg2JwTUlOU6at84UP</t>
  </si>
  <si>
    <t>https://drive.google.com/open?id=1ckvM-eSRXs_3Skliezlz6j5Oisvmi8Us</t>
  </si>
  <si>
    <t>https://drive.google.com/open?id=1P0-ihqGz7AnPrD3mvvtNGvXolITDTMMU</t>
  </si>
  <si>
    <t>https://drive.google.com/open?id=1QK4EJxMQvyULuNyr9OXx-8dpwRkjZakb</t>
  </si>
  <si>
    <t>https://drive.google.com/open?id=1sKKJDhbas0l1yZ6m94-Vo56OGB_fUup6</t>
  </si>
  <si>
    <t>https://drive.google.com/open?id=1h9TPU9xjA70pIuB6DRcUp6NNQPbvXohC</t>
  </si>
  <si>
    <t>Khẩu trang để rơi sàn bẩn.(đã gom bỏ rác)</t>
  </si>
  <si>
    <t>https://drive.google.com/open?id=1Awsv68gmy87RlnDQXm9bwRHOH-dSxHez</t>
  </si>
  <si>
    <t>https://drive.google.com/open?id=1D5CNcixzKCHypgjzOuRhUKKo6pMdjifR</t>
  </si>
  <si>
    <t>Màn hình cân bám bụi muối dơ</t>
  </si>
  <si>
    <t>https://drive.google.com/open?id=1pvRVlD7U_aKkZACNnmyKnUnNVbIhwazZ</t>
  </si>
  <si>
    <t>https://drive.google.com/open?id=12FuhHWWqJiXZowKmY0rImxaxX65n_m-m</t>
  </si>
  <si>
    <t>https://drive.google.com/open?id=1Z8lDxtFi-gBRcZikUjzIR48otiE6rM8K</t>
  </si>
  <si>
    <t>https://drive.google.com/open?id=1jrKcA382YHdy8G10lBUwrvr1Xz1CzE8h</t>
  </si>
  <si>
    <t>https://drive.google.com/open?id=1is3aebU7LRr8Qf1t0zP1NlyEtXNJPx75</t>
  </si>
  <si>
    <t>https://drive.google.com/open?id=1eBLdzxVofwgpsx9dUpkKtRCJlKyL5NGd</t>
  </si>
  <si>
    <t>Khu SFG</t>
  </si>
  <si>
    <t>https://drive.google.com/open?id=1Fu7pfGawC0TXq-DFYmfPx5tKvZlpHIcQ, https://drive.google.com/open?id=1CwMS-EH2OKVUV-_k1s9JlIdWl-Kgp_mV, https://drive.google.com/open?id=1zOtZZPwKUlgcx4viB3FYdod4at-hR-09, https://drive.google.com/open?id=1jlR63IhHmtyzEkhTr30_xjqjkMDDfY7Y, https://drive.google.com/open?id=1zFrM7PhkZUDoDid8YDY8jgK_pYfOoAa6</t>
  </si>
  <si>
    <t>https://drive.google.com/open?id=1FVkxjqdMzKhtvMcve3ONAtORODCCNr4e</t>
  </si>
  <si>
    <t>https://drive.google.com/open?id=1GP4tBe1qvatHLUlL-dHfrxFEhV-PAjIQ</t>
  </si>
  <si>
    <t>Pallet gỗ gãy có đinh nhọn</t>
  </si>
  <si>
    <t>https://drive.google.com/open?id=11VnukHqMeP5jKs1IhgIBm1DoKvOzL3eQ</t>
  </si>
  <si>
    <t>https://drive.google.com/open?id=1HGEf-MrtVMJblAcdn87tnlBsEGGCjzXr</t>
  </si>
  <si>
    <t>https://drive.google.com/open?id=1pnQTyDqP7CI1nJPLK8cS2Eq44-Ht4bwS</t>
  </si>
  <si>
    <t>https://drive.google.com/open?id=1yDCRr4cEjbD4eZW1YSu9td-YpWKBJ4FT</t>
  </si>
  <si>
    <t>https://drive.google.com/open?id=1bZIjL8FXUhvMO0gzWTZj2q04kvAsVjPU, https://drive.google.com/open?id=17wAliCa6UHIiAWJBRipN0VBG6MxSB9Pz, https://drive.google.com/open?id=1WGZCX8L4jxF9TNmAEDAVzZ6c__0ub37w, https://drive.google.com/open?id=1JzNboiOOTKAdOzyos7RI4QarWaV4FtXa</t>
  </si>
  <si>
    <t>https://drive.google.com/open?id=1Ounx8Y__Y1jrWEijs_ZRAwxCE2ZM2Rxw</t>
  </si>
  <si>
    <t>Pallet chứa hàng chồng đôi, chồng ba</t>
  </si>
  <si>
    <t>https://drive.google.com/open?id=1mMoQkJNF-hf2mCN1TGoIhewV1t_ht85P</t>
  </si>
  <si>
    <t>https://drive.google.com/open?id=1l7_Sph9vEzwISbx1C29KYhHQCtCFgKzM</t>
  </si>
  <si>
    <t>Nhiễu nước nhiều trên bẫy côn trùng 62 và xung quanh</t>
  </si>
  <si>
    <t>https://drive.google.com/open?id=1upspAxoKb3gdN29VztxcFMtkJ8gfLnJ-</t>
  </si>
  <si>
    <t>https://drive.google.com/open?id=1gCW-DYd3s8tV6YmCdDMSd96F3Xlj1cQt</t>
  </si>
  <si>
    <t>https://drive.google.com/open?id=140Eqp2YBejkEb7PmfEkKaTxfpzyFHjTy</t>
  </si>
  <si>
    <t>https://drive.google.com/open?id=1IUAJzMKTbYPnBY-nohyQVAUXob6CDNeU</t>
  </si>
  <si>
    <t>https://drive.google.com/open?id=1gvtGkqIH4r5cw_r3JCPKD-0Ou80pNoNe</t>
  </si>
  <si>
    <t>https://drive.google.com/open?id=1jbmxq9edgZOqmipJsnMY1Ow_ZUsM1TdP</t>
  </si>
  <si>
    <t>https://drive.google.com/open?id=1rzrYuqXahpxISsQgZrdNo7CZjdkT6fbN</t>
  </si>
  <si>
    <t>https://drive.google.com/open?id=1wSKByzf6WNvnBdmefTn9L8B7mKmhb3Qv</t>
  </si>
  <si>
    <t>https://drive.google.com/open?id=1mLPUf-2dUzLRGqL9BY0JWSHibAmEGmyr</t>
  </si>
  <si>
    <t>https://drive.google.com/open?id=1hwz5nS81K2p7ZOZHiiuaBZG-4O-8-o2N</t>
  </si>
  <si>
    <t>https://drive.google.com/open?id=1rI8vapFnPa0Y3um36xIciU_e1aWLT7K3</t>
  </si>
  <si>
    <t>https://drive.google.com/open?id=1LsM4l9iuJjdXpada_L22a0tc-7Ftiu-d</t>
  </si>
  <si>
    <t>https://drive.google.com/open?id=173u7HLswpMJ9SfjTmDLlWV8DrVvrH3WZ</t>
  </si>
  <si>
    <t>https://drive.google.com/open?id=1ijb6jCL2eJrR24Njl8uuv5LHxJuDsaMf</t>
  </si>
  <si>
    <t>https://drive.google.com/open?id=1qfIys46dt9D3LZRZwcjBxWmMb8rj1WdB</t>
  </si>
  <si>
    <t>QA Office</t>
  </si>
  <si>
    <t>In progress tổng hợp và chốt action</t>
  </si>
  <si>
    <t>PK KHÔNG PHẢN HỒI NHÂN VIÊN VI PHẠM</t>
  </si>
  <si>
    <r>
      <t xml:space="preserve">Nhắc nhỡ nhân viên nội quy công ty/ </t>
    </r>
    <r>
      <rPr>
        <i/>
        <sz val="20"/>
        <color theme="1"/>
        <rFont val="Times New Roman"/>
        <family val="1"/>
      </rPr>
      <t>Remind employees of company rules.</t>
    </r>
  </si>
  <si>
    <r>
      <t>packing vẫn kiểm tra túi nhân viên, up nhóm nội bộ theo dõi. Chưa tìm được nhân viên mang thuốc lá vào xưởng./</t>
    </r>
    <r>
      <rPr>
        <i/>
        <sz val="20"/>
        <color theme="1"/>
        <rFont val="Times New Roman"/>
        <family val="1"/>
      </rPr>
      <t>packing still checks employee bags, uploads to internal tracking group. Haven't found employee who brought cigarettes into the factory yet.</t>
    </r>
    <r>
      <rPr>
        <sz val="20"/>
        <color theme="1"/>
        <rFont val="Times New Roman"/>
        <family val="1"/>
      </rPr>
      <t xml:space="preserve">
</t>
    </r>
    <r>
      <rPr>
        <sz val="20"/>
        <color rgb="FFFF0000"/>
        <rFont val="Times New Roman"/>
        <family val="1"/>
      </rPr>
      <t xml:space="preserve">Đề xuất xem xét lại góc quay camera tránh góc chết/ </t>
    </r>
    <r>
      <rPr>
        <i/>
        <sz val="20"/>
        <color rgb="FFFF0000"/>
        <rFont val="Times New Roman"/>
        <family val="1"/>
      </rPr>
      <t>Propose modify the angle of camera</t>
    </r>
  </si>
  <si>
    <t xml:space="preserve">TIMELINE DÀI DO MUA DỤNG CỤ MỚI </t>
  </si>
  <si>
    <t xml:space="preserve">https://drive.google.com/open?id=1RmshWtgNkneSKNt8vOedTzW4QXKAXwrV </t>
  </si>
  <si>
    <t>In front of cleaning room</t>
  </si>
  <si>
    <r>
      <t xml:space="preserve">Pallet nhựa bị ướt/ </t>
    </r>
    <r>
      <rPr>
        <i/>
        <sz val="20"/>
        <color theme="1"/>
        <rFont val="Times New Roman"/>
        <family val="1"/>
      </rPr>
      <t xml:space="preserve">Wet pallet </t>
    </r>
  </si>
  <si>
    <r>
      <t xml:space="preserve">Lưới lọc không khí bị dơ tại máy thổi khí lối vào Packing/ </t>
    </r>
    <r>
      <rPr>
        <i/>
        <sz val="20"/>
        <color theme="1"/>
        <rFont val="Times New Roman"/>
        <family val="1"/>
      </rPr>
      <t>The air filter membrane was dirty at the air shower of entrace to Packing area</t>
    </r>
  </si>
  <si>
    <t>Nước đọng tại phòng thay đồ nữ D1</t>
  </si>
  <si>
    <t>Tường bị bẩn tại lối vào rửa tay Sorting</t>
  </si>
  <si>
    <t>Layout bị bong tại khu trả mẫu kho lạnh</t>
  </si>
  <si>
    <t>Bao muối không được cột sau sử dụng trước phòng muối</t>
  </si>
  <si>
    <t>Dây rút dùng xong phần dây rút dư bỏ ngay thiết bị xả hạt line 4</t>
  </si>
  <si>
    <t>Màng co 2 cuộn dùng dang dở bỏ nơi, không đúng qui định tại khu chứa PM packing</t>
  </si>
  <si>
    <r>
      <t xml:space="preserve">Cửa không được đóng sau khi sửa dụng, nhân viên có thể đi 2 chiều (lặp lại nhiều lần) tại lối đi Roasting/ </t>
    </r>
    <r>
      <rPr>
        <i/>
        <sz val="20"/>
        <color theme="1"/>
        <rFont val="Times New Roman"/>
        <family val="1"/>
      </rPr>
      <t>The door is not closed after use, employees can go both ways (repeatedly) at the Roasting aisle.</t>
    </r>
  </si>
  <si>
    <r>
      <t xml:space="preserve">Cửa có khoảng hở tại cửa thoát hiểm số 8/ </t>
    </r>
    <r>
      <rPr>
        <i/>
        <sz val="20"/>
        <color theme="1"/>
        <rFont val="Times New Roman"/>
        <family val="1"/>
      </rPr>
      <t>Door have gap at exit door no.8</t>
    </r>
  </si>
  <si>
    <r>
      <t xml:space="preserve">AKN sử dụng sai khăn so với quy định (sử dụng khăn đỏ viền đỏ thay vì khăn đỏ viền tím)/ </t>
    </r>
    <r>
      <rPr>
        <i/>
        <sz val="20"/>
        <color theme="1"/>
        <rFont val="Times New Roman"/>
        <family val="1"/>
      </rPr>
      <t>AKN used wrong cloth towels compare to rule (use red scarf with red border instead of red scarf with purple border)</t>
    </r>
  </si>
  <si>
    <r>
      <t>Đã kiểm tra và loại bỏ khăn sai, cấp phát đúng khăn/</t>
    </r>
    <r>
      <rPr>
        <i/>
        <sz val="20"/>
        <color theme="1"/>
        <rFont val="Times New Roman"/>
        <family val="1"/>
      </rPr>
      <t xml:space="preserve"> Checked and removed wrong towels </t>
    </r>
  </si>
  <si>
    <t>Nón bảo hộ để sai chỗ quy định</t>
  </si>
  <si>
    <r>
      <t xml:space="preserve">Nhân viên bypass cửa cuốn tại vị trí từ dockcont ra kho DCT3/ </t>
    </r>
    <r>
      <rPr>
        <i/>
        <sz val="20"/>
        <color theme="1"/>
        <rFont val="Times New Roman"/>
        <family val="1"/>
      </rPr>
      <t>Employees bypass high speed door at position fron dockcont to WH DCT3</t>
    </r>
  </si>
  <si>
    <r>
      <t xml:space="preserve">Bảo trì sử dụng cụ gỉ sét để sữa chữa/ </t>
    </r>
    <r>
      <rPr>
        <i/>
        <sz val="20"/>
        <color theme="1"/>
        <rFont val="Times New Roman"/>
        <family val="1"/>
      </rPr>
      <t>Maintenance use rusted tool to fix equipment</t>
    </r>
  </si>
  <si>
    <r>
      <t xml:space="preserve">Ốc bị gỉ sét tại cover máng điện line 4/ </t>
    </r>
    <r>
      <rPr>
        <i/>
        <sz val="20"/>
        <color theme="1"/>
        <rFont val="Times New Roman"/>
        <family val="1"/>
      </rPr>
      <t xml:space="preserve">Rusted screws at cover of electric trough </t>
    </r>
  </si>
  <si>
    <t xml:space="preserve">https://drive.google.com/open?id=1NA-uLMRBQ4SPjqgWTMncAFoRf-T63n1h </t>
  </si>
  <si>
    <r>
      <t xml:space="preserve">Đã vệ sinh và thay thế bẫy keo mới/ </t>
    </r>
    <r>
      <rPr>
        <i/>
        <sz val="20"/>
        <color theme="1"/>
        <rFont val="Times New Roman"/>
        <family val="1"/>
      </rPr>
      <t>Cleaned and replaced with new glue trap</t>
    </r>
  </si>
  <si>
    <t>Cửa xuất hàng số 4 kho FG D3 có chim mắc tại bẫy số 12</t>
  </si>
  <si>
    <r>
      <t xml:space="preserve">Layout chú ý - khu vực mở cửa bị bong/ </t>
    </r>
    <r>
      <rPr>
        <i/>
        <sz val="20"/>
        <color theme="1"/>
        <rFont val="Times New Roman"/>
        <family val="1"/>
      </rPr>
      <t xml:space="preserve"> Layout was peeling off</t>
    </r>
  </si>
  <si>
    <t>Tấm inox cover bị bung tại cửa cuốn từ Link WH sang phòng chứa PM PK</t>
  </si>
  <si>
    <t>tem Bin SFG rơi sàn nha (đã gom lại ) tại cửa ra vào SFG qua link WH</t>
  </si>
  <si>
    <r>
      <t xml:space="preserve">1/ Tăng cường vệ sinh/ </t>
    </r>
    <r>
      <rPr>
        <i/>
        <sz val="20"/>
        <color theme="1"/>
        <rFont val="Times New Roman"/>
        <family val="1"/>
      </rPr>
      <t>Increase to cleaning</t>
    </r>
    <r>
      <rPr>
        <sz val="20"/>
        <color theme="1"/>
        <rFont val="Times New Roman"/>
        <family val="1"/>
      </rPr>
      <t xml:space="preserve">
2/ Tìm và fix gaps/ </t>
    </r>
    <r>
      <rPr>
        <i/>
        <sz val="20"/>
        <color theme="1"/>
        <rFont val="Times New Roman"/>
        <family val="1"/>
      </rPr>
      <t>Find àn fix gap</t>
    </r>
  </si>
  <si>
    <r>
      <t xml:space="preserve">Phát hiện nhiều bộ đậu đen dưới chân hộc PCCC/ </t>
    </r>
    <r>
      <rPr>
        <i/>
        <sz val="20"/>
        <color theme="1"/>
        <rFont val="Times New Roman"/>
        <family val="1"/>
      </rPr>
      <t>Many black beans were found under the fire protection cabinet.</t>
    </r>
  </si>
  <si>
    <t xml:space="preserve">https://drive.google.com/file/d/1k7VSPUnEuZhmasyySpwZq015IFtkmW-F/view </t>
  </si>
  <si>
    <r>
      <t>Phát hiện miếng silicon màu vàng rơi tại khu vực/</t>
    </r>
    <r>
      <rPr>
        <i/>
        <sz val="20"/>
        <color theme="1"/>
        <rFont val="Times New Roman"/>
        <family val="1"/>
      </rPr>
      <t xml:space="preserve"> Found a piece of silicon drop at area</t>
    </r>
  </si>
  <si>
    <r>
      <t xml:space="preserve">Máy xịt áp lực rỉ sét/ </t>
    </r>
    <r>
      <rPr>
        <i/>
        <sz val="20"/>
        <color theme="1"/>
        <rFont val="Times New Roman"/>
        <family val="1"/>
      </rPr>
      <t>Rust pressure washer</t>
    </r>
  </si>
  <si>
    <t>Giày để không đúng nơi quy định</t>
  </si>
  <si>
    <r>
      <t xml:space="preserve">Bảng nhận diện phòng rửa bị bung/ </t>
    </r>
    <r>
      <rPr>
        <i/>
        <sz val="20"/>
        <color theme="1"/>
        <rFont val="Times New Roman"/>
        <family val="1"/>
      </rPr>
      <t>Identified label was dropped</t>
    </r>
  </si>
  <si>
    <r>
      <t xml:space="preserve">Đồng hồ khí nén bị rỉ sét tại đầu ra chuyền Dry/ </t>
    </r>
    <r>
      <rPr>
        <i/>
        <sz val="20"/>
        <color theme="1"/>
        <rFont val="Times New Roman"/>
        <family val="1"/>
      </rPr>
      <t>Rusted air gauge at Dry line outlet</t>
    </r>
  </si>
  <si>
    <r>
      <t xml:space="preserve">Máng dây điện bị bung tại đầu ra Dry/ </t>
    </r>
    <r>
      <rPr>
        <i/>
        <sz val="20"/>
        <color theme="1"/>
        <rFont val="Times New Roman"/>
        <family val="1"/>
      </rPr>
      <t>Trough was broken</t>
    </r>
  </si>
  <si>
    <r>
      <t xml:space="preserve">Giấy dưới nền kho
Giấy dán ở kệ kho không đúng quy định
Mảnh gỗ từ pallet hàng
Mảnh nhựa cạnh pallet hàng
</t>
    </r>
    <r>
      <rPr>
        <i/>
        <sz val="20"/>
        <color theme="1"/>
        <rFont val="Times New Roman"/>
        <family val="1"/>
      </rPr>
      <t>Paper on the floor
Paper stuck on the shelves is not in accordance with regulations
Wooden pieces from pallets
Plastic pieces next to pallets</t>
    </r>
  </si>
  <si>
    <r>
      <t xml:space="preserve">Pallet nhựa bẩn, dính bụi lâu ngày tại buffer kho lạnh DCT3/ </t>
    </r>
    <r>
      <rPr>
        <i/>
        <sz val="20"/>
        <color theme="1"/>
        <rFont val="Times New Roman"/>
        <family val="1"/>
      </rPr>
      <t xml:space="preserve">Dirty pallets at a long time </t>
    </r>
  </si>
  <si>
    <r>
      <t xml:space="preserve">Panel có lỗ sau di dời tại vị trí gần lối vào kho lạnh/ </t>
    </r>
    <r>
      <rPr>
        <i/>
        <sz val="20"/>
        <color theme="1"/>
        <rFont val="Times New Roman"/>
        <family val="1"/>
      </rPr>
      <t>Panel have holes at the way from buffer to cool WH</t>
    </r>
  </si>
  <si>
    <r>
      <t xml:space="preserve">Nhân viên chưa ghi nhận hồ sơ vệ sinh (thời điểm kiểm tra là hơn 11h)/ </t>
    </r>
    <r>
      <rPr>
        <i/>
        <sz val="20"/>
        <color theme="1"/>
        <rFont val="Times New Roman"/>
        <family val="1"/>
      </rPr>
      <t>Staff has not recorded hygiene records (check time is after 11am)</t>
    </r>
  </si>
  <si>
    <r>
      <t xml:space="preserve">Tại phòng rửa line 6/ </t>
    </r>
    <r>
      <rPr>
        <i/>
        <sz val="20"/>
        <color theme="1"/>
        <rFont val="Times New Roman"/>
        <family val="1"/>
      </rPr>
      <t xml:space="preserve"> At cleaning room of line 6: </t>
    </r>
    <r>
      <rPr>
        <sz val="20"/>
        <color theme="1"/>
        <rFont val="Times New Roman"/>
        <family val="1"/>
      </rPr>
      <t xml:space="preserve">
1/ Dụng cụ chà (chưa xác định rõ mục đích dùng), thùng inox, khăn trắng viền vàng,... đang được để chung tại xe đẩy/ </t>
    </r>
    <r>
      <rPr>
        <i/>
        <sz val="20"/>
        <color theme="1"/>
        <rFont val="Times New Roman"/>
        <family val="1"/>
      </rPr>
      <t>Scrubbing tools (purpose unknown), stainless steel bucket, white towel with gold border,... are being placed together on the cart.</t>
    </r>
    <r>
      <rPr>
        <sz val="20"/>
        <color theme="1"/>
        <rFont val="Times New Roman"/>
        <family val="1"/>
      </rPr>
      <t xml:space="preserve">
2/ Hết xà phòng rửa tay/ </t>
    </r>
    <r>
      <rPr>
        <i/>
        <sz val="20"/>
        <color theme="1"/>
        <rFont val="Times New Roman"/>
        <family val="1"/>
      </rPr>
      <t>Out of soap</t>
    </r>
    <r>
      <rPr>
        <sz val="20"/>
        <color theme="1"/>
        <rFont val="Times New Roman"/>
        <family val="1"/>
      </rPr>
      <t xml:space="preserve">
3/ Nền tích bẩn/ </t>
    </r>
    <r>
      <rPr>
        <i/>
        <sz val="20"/>
        <color theme="1"/>
        <rFont val="Times New Roman"/>
        <family val="1"/>
      </rPr>
      <t>Dirty floor</t>
    </r>
    <r>
      <rPr>
        <sz val="20"/>
        <color theme="1"/>
        <rFont val="Times New Roman"/>
        <family val="1"/>
      </rPr>
      <t xml:space="preserve">
4/ Trạm rửa mắt bị rỉ nước liên tục/ </t>
    </r>
    <r>
      <rPr>
        <i/>
        <sz val="20"/>
        <color theme="1"/>
        <rFont val="Times New Roman"/>
        <family val="1"/>
      </rPr>
      <t>Eyes washing machine was leaking waster</t>
    </r>
  </si>
  <si>
    <r>
      <t xml:space="preserve">2/ Silicon làm kín dockcont bị bong/ </t>
    </r>
    <r>
      <rPr>
        <i/>
        <sz val="20"/>
        <color theme="1"/>
        <rFont val="Times New Roman"/>
        <family val="1"/>
      </rPr>
      <t>Silicon was torn</t>
    </r>
  </si>
  <si>
    <r>
      <t xml:space="preserve">3/ Băng keo dính lâu ngày, tích bẩn tại bảng ghi thông tin FG WH/ </t>
    </r>
    <r>
      <rPr>
        <i/>
        <sz val="20"/>
        <color theme="1"/>
        <rFont val="Times New Roman"/>
        <family val="1"/>
      </rPr>
      <t>Old adhesive tape, dirty on FG WH information board</t>
    </r>
  </si>
  <si>
    <r>
      <t xml:space="preserve">1/ Cover tường có khoảng nở tại buffer kho lạnh DCT3 và dọc bờ tường lối đi từ kho FG vào 3 dockcont/ </t>
    </r>
    <r>
      <rPr>
        <i/>
        <sz val="20"/>
        <color theme="1"/>
        <rFont val="Times New Roman"/>
        <family val="1"/>
      </rPr>
      <t>Wall have gaps</t>
    </r>
  </si>
  <si>
    <t>3/ Máng điện tại khu dockcont nhiều bụi, có mạng nhện</t>
  </si>
  <si>
    <r>
      <t xml:space="preserve">1/ Các cover ốp chân tường có dấu hiệu bị bung và hở tại trạm sạc xe nâng Packing, dọc tường phía sau rack PE, phía sau trạm sạc xe DCT3 và dockcont/ </t>
    </r>
    <r>
      <rPr>
        <i/>
        <sz val="20"/>
        <color theme="1"/>
        <rFont val="Times New Roman"/>
        <family val="1"/>
      </rPr>
      <t>The baseboard covers show signs of being loose and exposed at the Packing forklift charging station, along the wall behind the PE rack, behind the DCT3 charging station and the dockcont.</t>
    </r>
  </si>
  <si>
    <r>
      <t xml:space="preserve">2/ Các điểm gờ tại nền D3 hầu hết đã bị giãn nở tạo gap/ </t>
    </r>
    <r>
      <rPr>
        <i/>
        <sz val="20"/>
        <color theme="1"/>
        <rFont val="Times New Roman"/>
        <family val="1"/>
      </rPr>
      <t>Floor have gaps</t>
    </r>
  </si>
  <si>
    <r>
      <t xml:space="preserve">Mã mica bị mất tại cân pallet/ </t>
    </r>
    <r>
      <rPr>
        <i/>
        <sz val="20"/>
        <color theme="1"/>
        <rFont val="Times New Roman"/>
        <family val="1"/>
      </rPr>
      <t>Mica code lost at pallet scale signal light</t>
    </r>
  </si>
  <si>
    <t>https://drive.google.com/open?id=1LmyIo5Vy107WF0wY6cEnn1FXDTF23ggy</t>
  </si>
  <si>
    <t>- Pallet kẽm bị bong mối 
- Hộp đựng bao tay chuyền dry (trên nhãn note) =&gt; thực tế đang chứa ốc vít.
- OPL Hướng Dẫn Dán Tem Nhãn bị bong tróc 
- Rulo quấn ống xịt khí nén bị rò rỉ khí/ gỉ sét.
- Bộ lọc khí nén cấp vào chấn rung phiễu hạt đầu ra H&amp;C: chưa có dán mã thuỷ tinh/nhựa cứng</t>
  </si>
  <si>
    <t>https://drive.google.com/open?id=1Fu7pfGawC0TXq-DFYmfPx5tKvZlpHIcQ</t>
  </si>
  <si>
    <r>
      <t xml:space="preserve">Pallet kẽm bị bung mối hàn/ </t>
    </r>
    <r>
      <rPr>
        <i/>
        <sz val="20"/>
        <color theme="1"/>
        <rFont val="Times New Roman"/>
        <family val="1"/>
      </rPr>
      <t xml:space="preserve">Pallet was loose weld </t>
    </r>
  </si>
  <si>
    <t>https://drive.google.com/open?id=1CwMS-EH2OKVUV-_k1s9JlIdWl-Kgp_mV</t>
  </si>
  <si>
    <r>
      <t xml:space="preserve">Hộp đựng bao tay đang chứa ốc vít/ </t>
    </r>
    <r>
      <rPr>
        <i/>
        <sz val="20"/>
        <color theme="1"/>
        <rFont val="Times New Roman"/>
        <family val="1"/>
      </rPr>
      <t>Glove box containing screws</t>
    </r>
  </si>
  <si>
    <t>IMG_1003 - Thành Quốc.jpeg - Google Drive</t>
  </si>
  <si>
    <r>
      <t xml:space="preserve">OPL bị bong tróc/ </t>
    </r>
    <r>
      <rPr>
        <i/>
        <sz val="20"/>
        <color theme="1"/>
        <rFont val="Times New Roman"/>
        <family val="1"/>
      </rPr>
      <t>Peeling off OPL</t>
    </r>
  </si>
  <si>
    <t>https://drive.google.com/open?id=1jlR63IhHmtyzEkhTr30_xjqjkMDDfY7Y</t>
  </si>
  <si>
    <t xml:space="preserve">https://drive.google.com/open?id=1zFrM7PhkZUDoDid8YDY8jgK_pYfOoAa6 </t>
  </si>
  <si>
    <r>
      <t xml:space="preserve">Rulo quấn dây xịt khí nén bị rỉ sét, khí nén bị rò rỉ/ </t>
    </r>
    <r>
      <rPr>
        <i/>
        <sz val="20"/>
        <color theme="1"/>
        <rFont val="Times New Roman"/>
        <family val="1"/>
      </rPr>
      <t>The rusted frame of pressure wire is rusty and the compressed air is leaking.</t>
    </r>
  </si>
  <si>
    <r>
      <t xml:space="preserve">Bộ lọc khí nén cấp vào chấn rung phiễu hạt đầu ra H&amp;C: chưa có dán mã thuỷ tinh/nhựa cứng/ </t>
    </r>
    <r>
      <rPr>
        <i/>
        <sz val="20"/>
        <color theme="1"/>
        <rFont val="Times New Roman"/>
        <family val="1"/>
      </rPr>
      <t>No have mica - glass code</t>
    </r>
  </si>
  <si>
    <r>
      <t xml:space="preserve">Đã lên kế hoạch thay thế/ </t>
    </r>
    <r>
      <rPr>
        <i/>
        <sz val="20"/>
        <color theme="1"/>
        <rFont val="Times New Roman"/>
        <family val="1"/>
      </rPr>
      <t>Planned to replace</t>
    </r>
  </si>
  <si>
    <r>
      <t xml:space="preserve">Đạp chân bị rỉ sét, mất chức năng/ </t>
    </r>
    <r>
      <rPr>
        <i/>
        <sz val="20"/>
        <color theme="1"/>
        <rFont val="Times New Roman"/>
        <family val="1"/>
      </rPr>
      <t>Foot pedal rusted, lost function</t>
    </r>
    <r>
      <rPr>
        <sz val="20"/>
        <color theme="1"/>
        <rFont val="Times New Roman"/>
        <family val="1"/>
      </rPr>
      <t xml:space="preserve">
</t>
    </r>
  </si>
  <si>
    <r>
      <t xml:space="preserve">Chân tủ phòng QC bị rỉ sét/ </t>
    </r>
    <r>
      <rPr>
        <i/>
        <sz val="20"/>
        <color theme="1"/>
        <rFont val="Times New Roman"/>
        <family val="1"/>
      </rPr>
      <t>QC room table legs are rusty</t>
    </r>
  </si>
  <si>
    <r>
      <t xml:space="preserve">Sử dụng dây nilon buộc rổ đựng BHLĐ, dễ phát sinh FM/ </t>
    </r>
    <r>
      <rPr>
        <i/>
        <sz val="20"/>
        <color theme="1"/>
        <rFont val="Times New Roman"/>
        <family val="1"/>
      </rPr>
      <t>Using nylon rope to tie the basket containing PPE, easy to cause FM</t>
    </r>
  </si>
  <si>
    <r>
      <t xml:space="preserve">Cửa không đóng kín do kẹt tấm thảm quá dày tại lối vào Packing DCT3/ </t>
    </r>
    <r>
      <rPr>
        <i/>
        <sz val="20"/>
        <color theme="1"/>
        <rFont val="Times New Roman"/>
        <family val="1"/>
      </rPr>
      <t>The door won't close properly because the carpet is too thick.</t>
    </r>
  </si>
  <si>
    <r>
      <t xml:space="preserve">Khăn sử dụng không đúng mục đích (khăn organic)/ </t>
    </r>
    <r>
      <rPr>
        <i/>
        <sz val="20"/>
        <color theme="1"/>
        <rFont val="Times New Roman"/>
        <family val="1"/>
      </rPr>
      <t>Cloth towel use with wrong purpose</t>
    </r>
  </si>
  <si>
    <r>
      <t xml:space="preserve">Đã khảo sát lại khu vực văn phòng, không phát hiện bất thường/ </t>
    </r>
    <r>
      <rPr>
        <i/>
        <sz val="20"/>
        <color theme="1"/>
        <rFont val="Times New Roman"/>
        <family val="1"/>
      </rPr>
      <t>Re-surveyed the office area, no abnormalities found.</t>
    </r>
    <r>
      <rPr>
        <sz val="20"/>
        <color theme="1"/>
        <rFont val="Times New Roman"/>
        <family val="1"/>
      </rPr>
      <t xml:space="preserve">
Tiến hành mở tất cả các cống và phun trùng/ </t>
    </r>
    <r>
      <rPr>
        <i/>
        <sz val="20"/>
        <color theme="1"/>
        <rFont val="Times New Roman"/>
        <family val="1"/>
      </rPr>
      <t>Open all drains and disinfect.</t>
    </r>
  </si>
  <si>
    <r>
      <t xml:space="preserve">Lỗ trên tường chưa trám/ </t>
    </r>
    <r>
      <rPr>
        <i/>
        <sz val="20"/>
        <color theme="1"/>
        <rFont val="Times New Roman"/>
        <family val="1"/>
      </rPr>
      <t>Holes after remove equipment</t>
    </r>
  </si>
  <si>
    <r>
      <t xml:space="preserve">Phát hiện nhện sống tại hu chứa hàng thành phẩm/ </t>
    </r>
    <r>
      <rPr>
        <i/>
        <sz val="20"/>
        <color theme="1"/>
        <rFont val="Times New Roman"/>
        <family val="1"/>
      </rPr>
      <t xml:space="preserve">Found live spider at </t>
    </r>
  </si>
  <si>
    <r>
      <t xml:space="preserve">Nước đọng tại cửa từ kho lạnh sang Line 5/ </t>
    </r>
    <r>
      <rPr>
        <i/>
        <sz val="20"/>
        <color theme="1"/>
        <rFont val="Times New Roman"/>
        <family val="1"/>
      </rPr>
      <t>Water stuck at position from cool WH to Line 5</t>
    </r>
  </si>
  <si>
    <r>
      <t xml:space="preserve">Có tem nhãn bị bong tróc tại tủ vòi nước chữa cháy FH26/ </t>
    </r>
    <r>
      <rPr>
        <i/>
        <sz val="20"/>
        <color theme="1"/>
        <rFont val="Times New Roman"/>
        <family val="1"/>
      </rPr>
      <t>Labels were peeling off</t>
    </r>
  </si>
  <si>
    <r>
      <t xml:space="preserve">1.Tấm mica kẹt bột hạt ở nắp đậy trên các đầu cân
2. Tấm mica thùng CW/xray
3. Tấm mica cửa đậy buồng kéo film
</t>
    </r>
    <r>
      <rPr>
        <i/>
        <sz val="20"/>
        <color theme="1"/>
        <rFont val="Times New Roman"/>
        <family val="1"/>
      </rPr>
      <t>Lost of dust stuck and can't be cleaned</t>
    </r>
  </si>
  <si>
    <r>
      <t xml:space="preserve">Côn trùng sống ở đầu vào roasting/ </t>
    </r>
    <r>
      <rPr>
        <i/>
        <sz val="20"/>
        <color theme="1"/>
        <rFont val="Times New Roman"/>
        <family val="1"/>
      </rPr>
      <t>Live insect at the input of Roasting</t>
    </r>
  </si>
  <si>
    <r>
      <t xml:space="preserve">Tấm keo dính đế giày bị bong tróc tại lối vào phòng sàng muối/ </t>
    </r>
    <r>
      <rPr>
        <i/>
        <sz val="20"/>
        <color theme="1"/>
        <rFont val="Times New Roman"/>
        <family val="1"/>
      </rPr>
      <t>Tấm thảm dính đang bong ra ở lối vào phòng sàng muối.</t>
    </r>
  </si>
  <si>
    <r>
      <t xml:space="preserve">Nước bị rỉ tại trần phòng QC/ </t>
    </r>
    <r>
      <rPr>
        <i/>
        <sz val="20"/>
        <color theme="1"/>
        <rFont val="Times New Roman"/>
        <family val="1"/>
      </rPr>
      <t>Leaking water at ceilling of QC room</t>
    </r>
  </si>
  <si>
    <t>Nước cất trong xe tràng ra nền xưởng tại tramgj sạc xe nâng Packing</t>
  </si>
  <si>
    <r>
      <t xml:space="preserve">Tủ điện nhiều bụi muối/ </t>
    </r>
    <r>
      <rPr>
        <i/>
        <sz val="20"/>
        <color theme="1"/>
        <rFont val="Times New Roman"/>
        <family val="1"/>
      </rPr>
      <t>Electric cabinet have lots of salt powder</t>
    </r>
  </si>
  <si>
    <r>
      <t xml:space="preserve">Tank nhựa bên ngoài bám bẩn tại trước phòng lọc dầu/ </t>
    </r>
    <r>
      <rPr>
        <i/>
        <sz val="20"/>
        <color theme="1"/>
        <rFont val="Times New Roman"/>
        <family val="1"/>
      </rPr>
      <t xml:space="preserve">Dirty tanks </t>
    </r>
  </si>
  <si>
    <r>
      <t xml:space="preserve">Trần nhà bị rỉ nước tại vị trí gần bàn làm việc Roasting đầu ra/ </t>
    </r>
    <r>
      <rPr>
        <i/>
        <sz val="20"/>
        <color theme="1"/>
        <rFont val="Times New Roman"/>
        <family val="1"/>
      </rPr>
      <t>Leaking water from the ceilling of SFG</t>
    </r>
  </si>
  <si>
    <r>
      <t xml:space="preserve">Ổ cắm điện bị bung tacke tại phòng muối/ </t>
    </r>
    <r>
      <rPr>
        <i/>
        <sz val="20"/>
        <color theme="1"/>
        <rFont val="Times New Roman"/>
        <family val="1"/>
      </rPr>
      <t>The electrical outlet is loose</t>
    </r>
  </si>
  <si>
    <r>
      <t xml:space="preserve">Vòi phun nước bị rỉ sét tại trần nhà/ </t>
    </r>
    <r>
      <rPr>
        <i/>
        <sz val="20"/>
        <color theme="1"/>
        <rFont val="Times New Roman"/>
        <family val="1"/>
      </rPr>
      <t xml:space="preserve">The tape was rusted at the ceilling </t>
    </r>
  </si>
  <si>
    <r>
      <t xml:space="preserve">Nước tại sàn nhà/ </t>
    </r>
    <r>
      <rPr>
        <i/>
        <sz val="20"/>
        <color theme="1"/>
        <rFont val="Times New Roman"/>
        <family val="1"/>
      </rPr>
      <t>Water on the floor</t>
    </r>
  </si>
  <si>
    <r>
      <t xml:space="preserve">Tạp dề để không đúng vị trí/ </t>
    </r>
    <r>
      <rPr>
        <i/>
        <sz val="20"/>
        <color theme="1"/>
        <rFont val="Times New Roman"/>
        <family val="1"/>
      </rPr>
      <t>Apron in the wrong place</t>
    </r>
  </si>
  <si>
    <r>
      <t>Dế xâm nhập kho đã bị tiêu diệt/</t>
    </r>
    <r>
      <rPr>
        <i/>
        <sz val="20"/>
        <color theme="1"/>
        <rFont val="Times New Roman"/>
        <family val="1"/>
      </rPr>
      <t xml:space="preserve"> Insect at RM WH</t>
    </r>
  </si>
  <si>
    <r>
      <t xml:space="preserve">Xốp bị bung tại cửa thoát hiểm số 16/ </t>
    </r>
    <r>
      <rPr>
        <i/>
        <sz val="20"/>
        <color theme="1"/>
        <rFont val="Times New Roman"/>
        <family val="1"/>
      </rPr>
      <t>PU Foam was loose at exit number 16</t>
    </r>
  </si>
  <si>
    <t>Băng keo bẫy thằn lằn bị bong tróc tại Dock cont RM 2</t>
  </si>
  <si>
    <r>
      <t xml:space="preserve">Bao hàng bị chạm sàng/ </t>
    </r>
    <r>
      <rPr>
        <i/>
        <sz val="20"/>
        <color theme="1"/>
        <rFont val="Times New Roman"/>
        <family val="1"/>
      </rPr>
      <t>Bulkbag was touch the floor</t>
    </r>
  </si>
  <si>
    <r>
      <t xml:space="preserve">Tem nhãn máy hồi sức tim bị bong/ </t>
    </r>
    <r>
      <rPr>
        <i/>
        <sz val="20"/>
        <color theme="1"/>
        <rFont val="Times New Roman"/>
        <family val="1"/>
      </rPr>
      <t>Peeling off label</t>
    </r>
  </si>
  <si>
    <r>
      <t xml:space="preserve">Nhân viên dùng khăn trắng viền đen tại khu vực sạc xe nâng/ </t>
    </r>
    <r>
      <rPr>
        <i/>
        <sz val="20"/>
        <color theme="1"/>
        <rFont val="Times New Roman"/>
        <family val="1"/>
      </rPr>
      <t>Staff using white towels with black borders at forklift charging area</t>
    </r>
  </si>
  <si>
    <t>Ms. Giang</t>
  </si>
  <si>
    <r>
      <t xml:space="preserve">Bên trong máy xịt cồn bám cặn đen, dơ nhiều/ </t>
    </r>
    <r>
      <rPr>
        <i/>
        <sz val="20"/>
        <color theme="1"/>
        <rFont val="Times New Roman"/>
        <family val="1"/>
      </rPr>
      <t>Inside the alcohol sprayer is covered with black residue and is very dirty.</t>
    </r>
  </si>
  <si>
    <r>
      <t xml:space="preserve">Ống có khoảng hở, cần làm kín tại vị trí bên ngoài dockcont kho nóng RM WH/ </t>
    </r>
    <r>
      <rPr>
        <i/>
        <sz val="20"/>
        <color theme="1"/>
        <rFont val="Times New Roman"/>
        <family val="1"/>
      </rPr>
      <t>Having gap at the tube outside dockcont of RM WH</t>
    </r>
  </si>
  <si>
    <t>PK báo đã vệ sinh 27/05/2025 nhưng vần còn (QA check lại vào 29/05/2025)</t>
  </si>
  <si>
    <t>https://drive.google.com/open?id=1CZ1BP7zS6G9n42qroVSKXcrR227EWpCB
https://drive.google.com/open?id=1aCSx46BHgiqQoNEETqMFx3HVU2Hb8_ak
https://drive.google.com/open?id=1jsgpCdO0C59HtGpfPh70-sT-e_8jcROE</t>
  </si>
  <si>
    <t>Đã thảo luận trên ZALO
1/ Điều chỉnh lại kích thước của thảm
2/ Deadline?</t>
  </si>
  <si>
    <t>Nẹp góc mất, cửa vào phòng thay đồ nữ d3</t>
  </si>
  <si>
    <t>KHÔNG ĐÍNH KÈM HÌNH, KHÔNG TÌM THẤY HÌNH TRÊN ZALO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</si>
</sst>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0.0%"/>
  </numFmts>
  <fonts count="29" x14ac:knownFonts="1">
    <font>
      <sz val="11"/>
      <color theme="1"/>
      <name val="Calibri"/>
      <family val="2"/>
      <scheme val="minor"/>
    </font>
    <font>
      <b/>
      <sz val="11"/>
      <color theme="1"/>
      <name val="Calibri"/>
      <family val="2"/>
      <scheme val="minor"/>
    </font>
    <font>
      <b/>
      <sz val="14"/>
      <color theme="1"/>
      <name val="Calibri"/>
      <family val="2"/>
      <scheme val="minor"/>
    </font>
    <font>
      <b/>
      <i/>
      <sz val="14"/>
      <color theme="1"/>
      <name val="Calibri"/>
      <family val="2"/>
      <scheme val="minor"/>
    </font>
    <font>
      <sz val="12"/>
      <color theme="1"/>
      <name val="Calibri"/>
      <family val="2"/>
      <scheme val="minor"/>
    </font>
    <font>
      <b/>
      <sz val="12"/>
      <color theme="1"/>
      <name val="Calibri"/>
      <family val="2"/>
      <scheme val="minor"/>
    </font>
    <font>
      <sz val="8"/>
      <name val="Calibri"/>
      <family val="2"/>
      <scheme val="minor"/>
    </font>
    <font>
      <b/>
      <sz val="20"/>
      <name val="Times New Roman"/>
      <family val="1"/>
    </font>
    <font>
      <sz val="20"/>
      <name val="Times New Roman"/>
      <family val="1"/>
    </font>
    <font>
      <sz val="11"/>
      <color theme="1"/>
      <name val="Calibri"/>
      <family val="2"/>
      <scheme val="minor"/>
    </font>
    <font>
      <sz val="20"/>
      <color theme="1"/>
      <name val="Times New Roman"/>
      <family val="1"/>
    </font>
    <font>
      <b/>
      <sz val="20"/>
      <color theme="1"/>
      <name val="Times New Roman"/>
      <family val="1"/>
    </font>
    <font>
      <sz val="20"/>
      <color rgb="FFFF0000"/>
      <name val="Times New Roman"/>
      <family val="1"/>
    </font>
    <font>
      <i/>
      <sz val="20"/>
      <color theme="1"/>
      <name val="Times New Roman"/>
      <family val="1"/>
    </font>
    <font>
      <i/>
      <sz val="20"/>
      <color rgb="FFFF0000"/>
      <name val="Times New Roman"/>
      <family val="1"/>
    </font>
    <font>
      <b/>
      <sz val="22"/>
      <color theme="1" tint="4.9989318521683403E-2"/>
      <name val="Times New Roman"/>
      <family val="1"/>
    </font>
    <font>
      <sz val="22"/>
      <color theme="1"/>
      <name val="Times New Roman"/>
      <family val="1"/>
    </font>
    <font>
      <sz val="11"/>
      <color rgb="FF000000"/>
      <name val="Times New Roman"/>
      <family val="1"/>
    </font>
    <font>
      <b/>
      <sz val="28"/>
      <color theme="1"/>
      <name val="Times New Roman"/>
      <family val="1"/>
    </font>
    <font>
      <b/>
      <sz val="36"/>
      <color theme="1"/>
      <name val="Times New Roman"/>
      <family val="1"/>
    </font>
    <font>
      <b/>
      <sz val="72"/>
      <color theme="1"/>
      <name val="Times New Roman"/>
      <family val="1"/>
    </font>
    <font>
      <b/>
      <i/>
      <sz val="72"/>
      <color theme="1"/>
      <name val="Times New Roman"/>
      <family val="1"/>
    </font>
    <font>
      <u/>
      <sz val="11"/>
      <color theme="10"/>
      <name val="Calibri"/>
      <family val="2"/>
      <scheme val="minor"/>
    </font>
    <font>
      <b/>
      <i/>
      <sz val="20"/>
      <color theme="1"/>
      <name val="Times New Roman"/>
      <family val="1"/>
    </font>
    <font>
      <sz val="14"/>
      <color rgb="FFFF0000"/>
      <name val="Times New Roman"/>
      <family val="1"/>
    </font>
    <font>
      <sz val="14"/>
      <color rgb="FF00B050"/>
      <name val="Times New Roman"/>
      <family val="1"/>
    </font>
    <font>
      <sz val="10"/>
      <color theme="1"/>
      <name val="Calibri"/>
      <family val="2"/>
      <scheme val="minor"/>
    </font>
    <font>
      <u/>
      <sz val="10"/>
      <color rgb="FF0000FF"/>
      <name val="Roboto"/>
    </font>
    <font>
      <sz val="11"/>
      <color theme="10"/>
      <name val="Calibri"/>
      <family val="2"/>
      <scheme val="minor"/>
    </font>
  </fonts>
  <fills count="17">
    <fill>
      <patternFill patternType="none"/>
    </fill>
    <fill>
      <patternFill patternType="gray125"/>
    </fill>
    <fill>
      <patternFill patternType="solid">
        <fgColor theme="9" tint="0.59999389629810485"/>
        <bgColor indexed="64"/>
      </patternFill>
    </fill>
    <fill>
      <patternFill patternType="solid">
        <fgColor theme="5" tint="0.59999389629810485"/>
        <bgColor indexed="64"/>
      </patternFill>
    </fill>
    <fill>
      <patternFill patternType="solid">
        <fgColor rgb="FFFFC000"/>
        <bgColor indexed="64"/>
      </patternFill>
    </fill>
    <fill>
      <patternFill patternType="solid">
        <fgColor rgb="FF58F743"/>
        <bgColor indexed="64"/>
      </patternFill>
    </fill>
    <fill>
      <patternFill patternType="solid">
        <fgColor theme="0"/>
        <bgColor indexed="64"/>
      </patternFill>
    </fill>
    <fill>
      <patternFill patternType="solid">
        <fgColor theme="0" tint="-0.249977111117893"/>
        <bgColor indexed="64"/>
      </patternFill>
    </fill>
    <fill>
      <patternFill patternType="solid">
        <fgColor rgb="FFFFFF00"/>
        <bgColor indexed="64"/>
      </patternFill>
    </fill>
    <fill>
      <patternFill patternType="solid">
        <fgColor theme="0"/>
        <bgColor theme="4" tint="0.79998168889431442"/>
      </patternFill>
    </fill>
    <fill>
      <patternFill patternType="solid">
        <fgColor theme="5" tint="0.59999389629810485"/>
        <bgColor rgb="FF000000"/>
      </patternFill>
    </fill>
    <fill>
      <patternFill patternType="solid">
        <fgColor theme="8" tint="0.59999389629810485"/>
        <bgColor indexed="64"/>
      </patternFill>
    </fill>
    <fill>
      <patternFill patternType="solid">
        <fgColor theme="8" tint="0.59999389629810485"/>
        <bgColor rgb="FF000000"/>
      </patternFill>
    </fill>
    <fill>
      <patternFill patternType="solid">
        <fgColor theme="9" tint="0.59999389629810485"/>
        <bgColor rgb="FF000000"/>
      </patternFill>
    </fill>
    <fill>
      <patternFill patternType="solid">
        <fgColor theme="7" tint="0.59999389629810485"/>
        <bgColor indexed="64"/>
      </patternFill>
    </fill>
    <fill>
      <patternFill patternType="solid">
        <fgColor theme="7" tint="0.59999389629810485"/>
        <bgColor rgb="FF000000"/>
      </patternFill>
    </fill>
    <fill>
      <patternFill patternType="solid">
        <fgColor rgb="FFFF0000"/>
        <bgColor indexed="64"/>
      </patternFill>
    </fill>
  </fills>
  <borders count="3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style="thin">
        <color indexed="64"/>
      </top>
      <bottom/>
      <diagonal/>
    </border>
    <border>
      <left/>
      <right/>
      <top/>
      <bottom style="thin">
        <color indexed="64"/>
      </bottom>
      <diagonal/>
    </border>
    <border>
      <left/>
      <right/>
      <top style="thin">
        <color indexed="64"/>
      </top>
      <bottom/>
      <diagonal/>
    </border>
    <border>
      <left style="thin">
        <color indexed="64"/>
      </left>
      <right/>
      <top style="thin">
        <color indexed="64"/>
      </top>
      <bottom/>
      <diagonal/>
    </border>
    <border>
      <left/>
      <right style="thin">
        <color indexed="64"/>
      </right>
      <top/>
      <bottom style="thin">
        <color indexed="64"/>
      </bottom>
      <diagonal/>
    </border>
    <border>
      <left style="thin">
        <color indexed="64"/>
      </left>
      <right/>
      <top/>
      <bottom style="thin">
        <color indexed="64"/>
      </bottom>
      <diagonal/>
    </border>
    <border>
      <left style="thin">
        <color indexed="64"/>
      </left>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right style="thin">
        <color indexed="64"/>
      </right>
      <top style="medium">
        <color indexed="64"/>
      </top>
      <bottom style="thin">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s>
  <cellStyleXfs count="5">
    <xf numFmtId="0" fontId="0" fillId="0" borderId="0"/>
    <xf numFmtId="43" fontId="9" fillId="0" borderId="0" applyFont="0" applyFill="0" applyBorder="0" applyAlignment="0" applyProtection="0"/>
    <xf numFmtId="9" fontId="9" fillId="0" borderId="0" applyFont="0" applyFill="0" applyBorder="0" applyAlignment="0" applyProtection="0"/>
    <xf numFmtId="0" fontId="9" fillId="0" borderId="0"/>
    <xf numFmtId="0" fontId="22" fillId="0" borderId="0" applyNumberFormat="0" applyFill="0" applyBorder="0" applyAlignment="0" applyProtection="0"/>
  </cellStyleXfs>
  <cellXfs count="261">
    <xf numFmtId="0" fontId="0" fillId="0" borderId="0" xfId="0"/>
    <xf numFmtId="0" fontId="1" fillId="0" borderId="0" xfId="0" applyFont="1" applyAlignment="1">
      <alignment horizontal="left" vertical="center"/>
    </xf>
    <xf numFmtId="0" fontId="1" fillId="0" borderId="0" xfId="0" applyFont="1" applyAlignment="1">
      <alignment horizontal="left" vertical="center" wrapText="1"/>
    </xf>
    <xf numFmtId="0" fontId="5" fillId="0" borderId="0" xfId="0" applyFont="1" applyAlignment="1">
      <alignment horizontal="center" vertical="center"/>
    </xf>
    <xf numFmtId="0" fontId="0" fillId="0" borderId="0" xfId="0" applyAlignment="1">
      <alignment horizontal="center" vertical="center"/>
    </xf>
    <xf numFmtId="0" fontId="0" fillId="4" borderId="1" xfId="0" applyFill="1" applyBorder="1"/>
    <xf numFmtId="0" fontId="0" fillId="0" borderId="0" xfId="0" applyAlignment="1">
      <alignment horizontal="center" vertical="center" wrapText="1"/>
    </xf>
    <xf numFmtId="0" fontId="0" fillId="0" borderId="1" xfId="0" applyBorder="1"/>
    <xf numFmtId="0" fontId="0" fillId="0" borderId="3" xfId="0" applyBorder="1"/>
    <xf numFmtId="0" fontId="0" fillId="0" borderId="8" xfId="0" applyBorder="1" applyAlignment="1">
      <alignment horizontal="left" vertical="center"/>
    </xf>
    <xf numFmtId="0" fontId="0" fillId="0" borderId="0" xfId="0" applyAlignment="1">
      <alignment vertical="center"/>
    </xf>
    <xf numFmtId="0" fontId="0" fillId="0" borderId="1" xfId="0" applyBorder="1" applyAlignment="1">
      <alignment horizontal="center" vertical="center"/>
    </xf>
    <xf numFmtId="1" fontId="0" fillId="0" borderId="0" xfId="0" applyNumberFormat="1" applyAlignment="1">
      <alignment horizontal="center" vertical="center"/>
    </xf>
    <xf numFmtId="0" fontId="0" fillId="0" borderId="1" xfId="0" applyBorder="1" applyAlignment="1">
      <alignment horizontal="left" vertical="center" wrapText="1"/>
    </xf>
    <xf numFmtId="0" fontId="2" fillId="4" borderId="1" xfId="0" applyFont="1" applyFill="1" applyBorder="1" applyAlignment="1">
      <alignment horizontal="left" vertical="center"/>
    </xf>
    <xf numFmtId="0" fontId="2" fillId="4" borderId="1" xfId="0" applyFont="1" applyFill="1" applyBorder="1" applyAlignment="1">
      <alignment horizontal="left" vertical="center" wrapText="1"/>
    </xf>
    <xf numFmtId="0" fontId="0" fillId="0" borderId="1" xfId="0" applyBorder="1" applyAlignment="1">
      <alignment horizontal="left" vertical="center"/>
    </xf>
    <xf numFmtId="0" fontId="1" fillId="0" borderId="0" xfId="0" applyFont="1" applyAlignment="1">
      <alignment horizontal="center" vertical="center" wrapText="1"/>
    </xf>
    <xf numFmtId="2" fontId="0" fillId="0" borderId="0" xfId="1" applyNumberFormat="1" applyFont="1" applyBorder="1" applyAlignment="1">
      <alignment horizontal="center" vertical="center"/>
    </xf>
    <xf numFmtId="0" fontId="1" fillId="0" borderId="0" xfId="0" applyFont="1" applyAlignment="1">
      <alignment vertical="center"/>
    </xf>
    <xf numFmtId="0" fontId="0" fillId="0" borderId="1" xfId="0" applyBorder="1" applyAlignment="1">
      <alignment vertical="center"/>
    </xf>
    <xf numFmtId="0" fontId="0" fillId="0" borderId="8" xfId="0" applyBorder="1" applyAlignment="1">
      <alignment vertical="center"/>
    </xf>
    <xf numFmtId="0" fontId="0" fillId="0" borderId="0" xfId="0" applyAlignment="1">
      <alignment vertical="center" wrapText="1"/>
    </xf>
    <xf numFmtId="0" fontId="11" fillId="0" borderId="0" xfId="0" applyFont="1" applyAlignment="1">
      <alignment horizontal="center" vertical="center" wrapText="1"/>
    </xf>
    <xf numFmtId="0" fontId="11" fillId="0" borderId="6" xfId="0" applyFont="1" applyBorder="1" applyAlignment="1">
      <alignment horizontal="center" vertical="center" wrapText="1"/>
    </xf>
    <xf numFmtId="0" fontId="10" fillId="0" borderId="6" xfId="0" applyFont="1" applyBorder="1" applyAlignment="1">
      <alignment horizontal="center" vertical="center" wrapText="1"/>
    </xf>
    <xf numFmtId="0" fontId="10" fillId="0" borderId="0" xfId="0" applyFont="1" applyAlignment="1">
      <alignment horizontal="center" vertical="center" wrapText="1"/>
    </xf>
    <xf numFmtId="0" fontId="11" fillId="6" borderId="1" xfId="0" applyFont="1" applyFill="1" applyBorder="1" applyAlignment="1">
      <alignment horizontal="center" vertical="center" wrapText="1"/>
    </xf>
    <xf numFmtId="0" fontId="12" fillId="6" borderId="1" xfId="0" applyFont="1" applyFill="1" applyBorder="1" applyAlignment="1">
      <alignment horizontal="left" vertical="center" wrapText="1"/>
    </xf>
    <xf numFmtId="0" fontId="10" fillId="6" borderId="1" xfId="0" applyFont="1" applyFill="1" applyBorder="1" applyAlignment="1">
      <alignment horizontal="center" vertical="center" wrapText="1"/>
    </xf>
    <xf numFmtId="0" fontId="8" fillId="6" borderId="1" xfId="0" applyFont="1" applyFill="1" applyBorder="1" applyAlignment="1">
      <alignment horizontal="center" vertical="center" wrapText="1"/>
    </xf>
    <xf numFmtId="0" fontId="10" fillId="6" borderId="1" xfId="0" quotePrefix="1" applyFont="1" applyFill="1" applyBorder="1" applyAlignment="1">
      <alignment horizontal="left" vertical="center" wrapText="1"/>
    </xf>
    <xf numFmtId="0" fontId="13" fillId="6" borderId="1" xfId="0" quotePrefix="1" applyFont="1" applyFill="1" applyBorder="1" applyAlignment="1">
      <alignment horizontal="left" vertical="center" wrapText="1"/>
    </xf>
    <xf numFmtId="0" fontId="7" fillId="6" borderId="1" xfId="0" applyFont="1" applyFill="1" applyBorder="1" applyAlignment="1">
      <alignment horizontal="center" vertical="center" wrapText="1"/>
    </xf>
    <xf numFmtId="14" fontId="10" fillId="6" borderId="1" xfId="0" applyNumberFormat="1" applyFont="1" applyFill="1" applyBorder="1" applyAlignment="1">
      <alignment horizontal="center" vertical="center"/>
    </xf>
    <xf numFmtId="0" fontId="10" fillId="6" borderId="1" xfId="0" applyFont="1" applyFill="1" applyBorder="1" applyAlignment="1">
      <alignment horizontal="left" vertical="center" wrapText="1"/>
    </xf>
    <xf numFmtId="14" fontId="10" fillId="6" borderId="1" xfId="0" applyNumberFormat="1" applyFont="1" applyFill="1" applyBorder="1" applyAlignment="1">
      <alignment horizontal="center" vertical="center" wrapText="1"/>
    </xf>
    <xf numFmtId="0" fontId="10" fillId="6" borderId="0" xfId="0" applyFont="1" applyFill="1" applyAlignment="1">
      <alignment horizontal="center" vertical="center" wrapText="1"/>
    </xf>
    <xf numFmtId="0" fontId="12" fillId="0" borderId="6" xfId="0" applyFont="1" applyBorder="1" applyAlignment="1">
      <alignment horizontal="left" vertical="center" wrapText="1"/>
    </xf>
    <xf numFmtId="0" fontId="12" fillId="0" borderId="0" xfId="0" applyFont="1" applyAlignment="1">
      <alignment horizontal="left" vertical="center" wrapText="1"/>
    </xf>
    <xf numFmtId="14" fontId="10" fillId="6" borderId="2" xfId="0" applyNumberFormat="1" applyFont="1" applyFill="1" applyBorder="1" applyAlignment="1">
      <alignment horizontal="center" vertical="center" wrapText="1"/>
    </xf>
    <xf numFmtId="0" fontId="14" fillId="6" borderId="1" xfId="0" quotePrefix="1" applyFont="1" applyFill="1" applyBorder="1" applyAlignment="1">
      <alignment horizontal="left" vertical="center" wrapText="1"/>
    </xf>
    <xf numFmtId="0" fontId="11" fillId="0" borderId="5" xfId="0" applyFont="1" applyBorder="1" applyAlignment="1">
      <alignment horizontal="center" vertical="center" wrapText="1"/>
    </xf>
    <xf numFmtId="0" fontId="10" fillId="0" borderId="6" xfId="0" applyFont="1" applyBorder="1" applyAlignment="1">
      <alignment horizontal="left" vertical="center" wrapText="1"/>
    </xf>
    <xf numFmtId="14" fontId="8" fillId="0" borderId="6" xfId="0" applyNumberFormat="1" applyFont="1" applyBorder="1" applyAlignment="1">
      <alignment horizontal="center" vertical="center" wrapText="1"/>
    </xf>
    <xf numFmtId="0" fontId="11" fillId="0" borderId="6" xfId="0" applyFont="1" applyBorder="1" applyAlignment="1">
      <alignment horizontal="left" vertical="center" wrapText="1"/>
    </xf>
    <xf numFmtId="14" fontId="10" fillId="0" borderId="0" xfId="0" applyNumberFormat="1" applyFont="1" applyAlignment="1">
      <alignment horizontal="center" vertical="center" wrapText="1"/>
    </xf>
    <xf numFmtId="0" fontId="11" fillId="0" borderId="7" xfId="0" applyFont="1" applyBorder="1" applyAlignment="1">
      <alignment horizontal="center" vertical="center" wrapText="1"/>
    </xf>
    <xf numFmtId="0" fontId="10" fillId="0" borderId="0" xfId="0" applyFont="1" applyAlignment="1">
      <alignment horizontal="left" vertical="center" wrapText="1"/>
    </xf>
    <xf numFmtId="14" fontId="8" fillId="0" borderId="0" xfId="0" applyNumberFormat="1" applyFont="1" applyAlignment="1">
      <alignment horizontal="center" vertical="center" wrapText="1"/>
    </xf>
    <xf numFmtId="0" fontId="11" fillId="0" borderId="0" xfId="0" applyFont="1" applyAlignment="1">
      <alignment horizontal="left" vertical="center" wrapText="1"/>
    </xf>
    <xf numFmtId="0" fontId="16" fillId="0" borderId="0" xfId="0" applyFont="1" applyAlignment="1">
      <alignment horizontal="center" vertical="center" wrapText="1"/>
    </xf>
    <xf numFmtId="14" fontId="11" fillId="6" borderId="1" xfId="0" applyNumberFormat="1" applyFont="1" applyFill="1" applyBorder="1" applyAlignment="1">
      <alignment horizontal="center" vertical="center" wrapText="1"/>
    </xf>
    <xf numFmtId="14" fontId="10" fillId="6" borderId="14" xfId="0" applyNumberFormat="1" applyFont="1" applyFill="1" applyBorder="1" applyAlignment="1">
      <alignment horizontal="center" vertical="center" wrapText="1"/>
    </xf>
    <xf numFmtId="0" fontId="10" fillId="0" borderId="1" xfId="0" applyFont="1" applyBorder="1" applyAlignment="1">
      <alignment horizontal="center" vertical="center" wrapText="1"/>
    </xf>
    <xf numFmtId="14" fontId="10" fillId="8" borderId="1" xfId="0" applyNumberFormat="1" applyFont="1" applyFill="1" applyBorder="1" applyAlignment="1">
      <alignment horizontal="center" vertical="center"/>
    </xf>
    <xf numFmtId="0" fontId="10" fillId="6" borderId="4" xfId="0" applyFont="1" applyFill="1" applyBorder="1" applyAlignment="1">
      <alignment horizontal="left"/>
    </xf>
    <xf numFmtId="0" fontId="10" fillId="6" borderId="13" xfId="0" applyFont="1" applyFill="1" applyBorder="1" applyAlignment="1">
      <alignment horizontal="left"/>
    </xf>
    <xf numFmtId="0" fontId="10" fillId="6" borderId="6" xfId="0" applyFont="1" applyFill="1" applyBorder="1" applyAlignment="1">
      <alignment horizontal="center" vertical="center" wrapText="1"/>
    </xf>
    <xf numFmtId="0" fontId="11" fillId="0" borderId="15" xfId="0" applyFont="1" applyBorder="1" applyAlignment="1">
      <alignment horizontal="center"/>
    </xf>
    <xf numFmtId="0" fontId="11" fillId="0" borderId="10" xfId="0" applyFont="1" applyBorder="1" applyAlignment="1">
      <alignment horizontal="center"/>
    </xf>
    <xf numFmtId="0" fontId="11" fillId="0" borderId="16" xfId="0" applyFont="1" applyBorder="1" applyAlignment="1">
      <alignment horizontal="center"/>
    </xf>
    <xf numFmtId="0" fontId="10" fillId="0" borderId="0" xfId="0" applyFont="1"/>
    <xf numFmtId="0" fontId="11" fillId="0" borderId="15" xfId="0" applyFont="1" applyBorder="1" applyAlignment="1">
      <alignment horizontal="center" vertical="center" wrapText="1"/>
    </xf>
    <xf numFmtId="0" fontId="11" fillId="0" borderId="16" xfId="0" applyFont="1" applyBorder="1" applyAlignment="1">
      <alignment horizontal="center" vertical="center" wrapText="1"/>
    </xf>
    <xf numFmtId="0" fontId="11" fillId="0" borderId="12" xfId="0" applyFont="1" applyBorder="1" applyAlignment="1">
      <alignment horizontal="center"/>
    </xf>
    <xf numFmtId="0" fontId="11" fillId="0" borderId="12" xfId="0" applyFont="1" applyBorder="1" applyAlignment="1">
      <alignment horizontal="center" vertical="center"/>
    </xf>
    <xf numFmtId="14" fontId="10" fillId="0" borderId="3" xfId="0" applyNumberFormat="1" applyFont="1" applyBorder="1"/>
    <xf numFmtId="14" fontId="10" fillId="0" borderId="1" xfId="0" applyNumberFormat="1" applyFont="1" applyBorder="1"/>
    <xf numFmtId="0" fontId="10" fillId="0" borderId="2" xfId="0" applyFont="1" applyBorder="1"/>
    <xf numFmtId="0" fontId="10" fillId="6" borderId="3" xfId="0" applyFont="1" applyFill="1" applyBorder="1" applyAlignment="1">
      <alignment vertical="center" wrapText="1"/>
    </xf>
    <xf numFmtId="0" fontId="10" fillId="6" borderId="2" xfId="0" applyFont="1" applyFill="1" applyBorder="1" applyAlignment="1">
      <alignment vertical="center" wrapText="1"/>
    </xf>
    <xf numFmtId="0" fontId="10" fillId="6" borderId="4" xfId="0" applyFont="1" applyFill="1" applyBorder="1" applyAlignment="1">
      <alignment horizontal="center" vertical="center"/>
    </xf>
    <xf numFmtId="0" fontId="10" fillId="6" borderId="11" xfId="0" applyFont="1" applyFill="1" applyBorder="1" applyAlignment="1">
      <alignment vertical="center" wrapText="1"/>
    </xf>
    <xf numFmtId="0" fontId="10" fillId="6" borderId="14" xfId="0" applyFont="1" applyFill="1" applyBorder="1" applyAlignment="1">
      <alignment vertical="center" wrapText="1"/>
    </xf>
    <xf numFmtId="0" fontId="10" fillId="6" borderId="13" xfId="0" applyFont="1" applyFill="1" applyBorder="1" applyAlignment="1">
      <alignment horizontal="center" vertical="center"/>
    </xf>
    <xf numFmtId="14" fontId="10" fillId="0" borderId="11" xfId="0" applyNumberFormat="1" applyFont="1" applyBorder="1"/>
    <xf numFmtId="14" fontId="10" fillId="0" borderId="9" xfId="0" applyNumberFormat="1" applyFont="1" applyBorder="1"/>
    <xf numFmtId="0" fontId="10" fillId="0" borderId="14" xfId="0" applyFont="1" applyBorder="1"/>
    <xf numFmtId="0" fontId="10" fillId="6" borderId="14" xfId="0" applyFont="1" applyFill="1" applyBorder="1" applyAlignment="1">
      <alignment horizontal="left" vertical="center" wrapText="1"/>
    </xf>
    <xf numFmtId="0" fontId="7" fillId="6" borderId="14" xfId="0" applyFont="1" applyFill="1" applyBorder="1" applyAlignment="1">
      <alignment horizontal="center" vertical="center" wrapText="1"/>
    </xf>
    <xf numFmtId="0" fontId="10" fillId="6" borderId="14" xfId="0" applyFont="1" applyFill="1" applyBorder="1" applyAlignment="1">
      <alignment horizontal="center" vertical="center" wrapText="1"/>
    </xf>
    <xf numFmtId="14" fontId="11" fillId="6" borderId="14" xfId="0" applyNumberFormat="1" applyFont="1" applyFill="1" applyBorder="1" applyAlignment="1">
      <alignment horizontal="center" vertical="center" wrapText="1"/>
    </xf>
    <xf numFmtId="0" fontId="11" fillId="6" borderId="14" xfId="0" applyFont="1" applyFill="1" applyBorder="1" applyAlignment="1">
      <alignment horizontal="center" vertical="center" wrapText="1"/>
    </xf>
    <xf numFmtId="0" fontId="8" fillId="6" borderId="14" xfId="0" applyFont="1" applyFill="1" applyBorder="1" applyAlignment="1">
      <alignment horizontal="center" vertical="center" wrapText="1"/>
    </xf>
    <xf numFmtId="0" fontId="12" fillId="6" borderId="14" xfId="0" applyFont="1" applyFill="1" applyBorder="1" applyAlignment="1">
      <alignment horizontal="left" vertical="center" wrapText="1"/>
    </xf>
    <xf numFmtId="0" fontId="13" fillId="6" borderId="14" xfId="0" applyFont="1" applyFill="1" applyBorder="1" applyAlignment="1">
      <alignment horizontal="left" vertical="center" wrapText="1"/>
    </xf>
    <xf numFmtId="0" fontId="10" fillId="6" borderId="14" xfId="0" applyFont="1" applyFill="1" applyBorder="1" applyAlignment="1">
      <alignment horizontal="right" wrapText="1"/>
    </xf>
    <xf numFmtId="14" fontId="10" fillId="9" borderId="14" xfId="0" applyNumberFormat="1" applyFont="1" applyFill="1" applyBorder="1" applyAlignment="1">
      <alignment horizontal="center" vertical="center" wrapText="1"/>
    </xf>
    <xf numFmtId="2" fontId="15" fillId="5" borderId="17" xfId="0" applyNumberFormat="1" applyFont="1" applyFill="1" applyBorder="1" applyAlignment="1">
      <alignment horizontal="center" vertical="center" wrapText="1"/>
    </xf>
    <xf numFmtId="0" fontId="15" fillId="5" borderId="17" xfId="0" applyFont="1" applyFill="1" applyBorder="1" applyAlignment="1">
      <alignment horizontal="center" vertical="center" wrapText="1"/>
    </xf>
    <xf numFmtId="14" fontId="15" fillId="5" borderId="17" xfId="0" applyNumberFormat="1" applyFont="1" applyFill="1" applyBorder="1" applyAlignment="1">
      <alignment horizontal="center" vertical="center" wrapText="1"/>
    </xf>
    <xf numFmtId="49" fontId="15" fillId="5" borderId="17" xfId="0" applyNumberFormat="1" applyFont="1" applyFill="1" applyBorder="1" applyAlignment="1">
      <alignment horizontal="center" vertical="center" wrapText="1"/>
    </xf>
    <xf numFmtId="49" fontId="15" fillId="3" borderId="17" xfId="0" applyNumberFormat="1" applyFont="1" applyFill="1" applyBorder="1" applyAlignment="1">
      <alignment horizontal="center" vertical="center" wrapText="1"/>
    </xf>
    <xf numFmtId="0" fontId="15" fillId="3" borderId="17" xfId="0" applyFont="1" applyFill="1" applyBorder="1" applyAlignment="1">
      <alignment horizontal="center" vertical="center" wrapText="1"/>
    </xf>
    <xf numFmtId="14" fontId="15" fillId="3" borderId="17" xfId="0" applyNumberFormat="1" applyFont="1" applyFill="1" applyBorder="1" applyAlignment="1">
      <alignment horizontal="center" vertical="center" wrapText="1"/>
    </xf>
    <xf numFmtId="0" fontId="10" fillId="6" borderId="1" xfId="0" applyFont="1" applyFill="1" applyBorder="1" applyAlignment="1">
      <alignment horizontal="right" wrapText="1"/>
    </xf>
    <xf numFmtId="0" fontId="11" fillId="8" borderId="1" xfId="0" applyFont="1" applyFill="1" applyBorder="1" applyAlignment="1">
      <alignment horizontal="center" vertical="center" wrapText="1"/>
    </xf>
    <xf numFmtId="0" fontId="10" fillId="8" borderId="1" xfId="0" applyFont="1" applyFill="1" applyBorder="1" applyAlignment="1">
      <alignment horizontal="center" vertical="center" wrapText="1"/>
    </xf>
    <xf numFmtId="0" fontId="10" fillId="6" borderId="1" xfId="0" applyFont="1" applyFill="1" applyBorder="1" applyAlignment="1">
      <alignment horizontal="center" vertical="center"/>
    </xf>
    <xf numFmtId="0" fontId="12" fillId="6" borderId="1" xfId="0" applyFont="1" applyFill="1" applyBorder="1" applyAlignment="1">
      <alignment horizontal="center" vertical="center" wrapText="1"/>
    </xf>
    <xf numFmtId="0" fontId="7" fillId="6" borderId="2" xfId="0" applyFont="1" applyFill="1" applyBorder="1" applyAlignment="1">
      <alignment horizontal="center" vertical="center" wrapText="1"/>
    </xf>
    <xf numFmtId="1" fontId="5" fillId="0" borderId="0" xfId="0" applyNumberFormat="1" applyFont="1" applyAlignment="1">
      <alignment horizontal="center" vertical="center"/>
    </xf>
    <xf numFmtId="14" fontId="10" fillId="6" borderId="14" xfId="0" applyNumberFormat="1" applyFont="1" applyFill="1" applyBorder="1" applyAlignment="1">
      <alignment horizontal="center" vertical="center"/>
    </xf>
    <xf numFmtId="0" fontId="10" fillId="6" borderId="2" xfId="0" applyFont="1" applyFill="1" applyBorder="1" applyAlignment="1">
      <alignment horizontal="center" vertical="center" wrapText="1"/>
    </xf>
    <xf numFmtId="1" fontId="17" fillId="3" borderId="1" xfId="0" applyNumberFormat="1" applyFont="1" applyFill="1" applyBorder="1" applyAlignment="1">
      <alignment horizontal="center" vertical="center" wrapText="1"/>
    </xf>
    <xf numFmtId="0" fontId="0" fillId="3" borderId="1" xfId="0" applyFill="1" applyBorder="1" applyAlignment="1">
      <alignment horizontal="center" vertical="center"/>
    </xf>
    <xf numFmtId="1" fontId="17" fillId="10" borderId="1" xfId="0" applyNumberFormat="1" applyFont="1" applyFill="1" applyBorder="1" applyAlignment="1">
      <alignment horizontal="center" vertical="center" wrapText="1"/>
    </xf>
    <xf numFmtId="1" fontId="17" fillId="11" borderId="1" xfId="0" applyNumberFormat="1" applyFont="1" applyFill="1" applyBorder="1" applyAlignment="1">
      <alignment horizontal="center" vertical="center" wrapText="1"/>
    </xf>
    <xf numFmtId="0" fontId="0" fillId="11" borderId="1" xfId="0" applyFill="1" applyBorder="1" applyAlignment="1">
      <alignment horizontal="center" vertical="center"/>
    </xf>
    <xf numFmtId="1" fontId="17" fillId="12" borderId="1" xfId="0" applyNumberFormat="1" applyFont="1" applyFill="1" applyBorder="1" applyAlignment="1">
      <alignment horizontal="center" vertical="center" wrapText="1"/>
    </xf>
    <xf numFmtId="1" fontId="17" fillId="2" borderId="1" xfId="0" applyNumberFormat="1" applyFont="1" applyFill="1" applyBorder="1" applyAlignment="1">
      <alignment horizontal="center" vertical="center" wrapText="1"/>
    </xf>
    <xf numFmtId="0" fontId="0" fillId="2" borderId="1" xfId="0" applyFill="1" applyBorder="1" applyAlignment="1">
      <alignment horizontal="center" vertical="center"/>
    </xf>
    <xf numFmtId="1" fontId="17" fillId="13" borderId="1" xfId="0" applyNumberFormat="1" applyFont="1" applyFill="1" applyBorder="1" applyAlignment="1">
      <alignment horizontal="center" vertical="center" wrapText="1"/>
    </xf>
    <xf numFmtId="1" fontId="17" fillId="14" borderId="1" xfId="0" applyNumberFormat="1" applyFont="1" applyFill="1" applyBorder="1" applyAlignment="1">
      <alignment horizontal="center" vertical="center" wrapText="1"/>
    </xf>
    <xf numFmtId="0" fontId="0" fillId="14" borderId="1" xfId="0" applyFill="1" applyBorder="1" applyAlignment="1">
      <alignment horizontal="center" vertical="center"/>
    </xf>
    <xf numFmtId="1" fontId="17" fillId="15" borderId="1" xfId="0" applyNumberFormat="1" applyFont="1" applyFill="1" applyBorder="1" applyAlignment="1">
      <alignment horizontal="center" vertical="center" wrapText="1"/>
    </xf>
    <xf numFmtId="0" fontId="14" fillId="6" borderId="14" xfId="0" quotePrefix="1" applyFont="1" applyFill="1" applyBorder="1" applyAlignment="1">
      <alignment horizontal="left" vertical="center" wrapText="1"/>
    </xf>
    <xf numFmtId="0" fontId="17" fillId="14" borderId="18" xfId="0" applyFont="1" applyFill="1" applyBorder="1" applyAlignment="1">
      <alignment horizontal="center" vertical="center"/>
    </xf>
    <xf numFmtId="1" fontId="17" fillId="14" borderId="19" xfId="0" applyNumberFormat="1" applyFont="1" applyFill="1" applyBorder="1" applyAlignment="1">
      <alignment horizontal="center" vertical="center" wrapText="1"/>
    </xf>
    <xf numFmtId="0" fontId="0" fillId="14" borderId="19" xfId="0" applyFill="1" applyBorder="1" applyAlignment="1">
      <alignment horizontal="center" vertical="center"/>
    </xf>
    <xf numFmtId="0" fontId="17" fillId="15" borderId="20" xfId="0" applyFont="1" applyFill="1" applyBorder="1" applyAlignment="1">
      <alignment horizontal="center" vertical="center" wrapText="1"/>
    </xf>
    <xf numFmtId="0" fontId="17" fillId="14" borderId="21" xfId="0" applyFont="1" applyFill="1" applyBorder="1" applyAlignment="1">
      <alignment horizontal="center" vertical="center"/>
    </xf>
    <xf numFmtId="0" fontId="17" fillId="15" borderId="22" xfId="0" applyFont="1" applyFill="1" applyBorder="1" applyAlignment="1">
      <alignment horizontal="center" vertical="center" wrapText="1"/>
    </xf>
    <xf numFmtId="0" fontId="17" fillId="15" borderId="21" xfId="0" applyFont="1" applyFill="1" applyBorder="1" applyAlignment="1">
      <alignment horizontal="center" vertical="center"/>
    </xf>
    <xf numFmtId="0" fontId="17" fillId="14" borderId="23" xfId="0" applyFont="1" applyFill="1" applyBorder="1" applyAlignment="1">
      <alignment horizontal="center" vertical="center"/>
    </xf>
    <xf numFmtId="1" fontId="17" fillId="15" borderId="24" xfId="0" applyNumberFormat="1" applyFont="1" applyFill="1" applyBorder="1" applyAlignment="1">
      <alignment horizontal="center" vertical="center"/>
    </xf>
    <xf numFmtId="1" fontId="17" fillId="14" borderId="24" xfId="0" applyNumberFormat="1" applyFont="1" applyFill="1" applyBorder="1" applyAlignment="1">
      <alignment horizontal="center" vertical="center" wrapText="1"/>
    </xf>
    <xf numFmtId="0" fontId="0" fillId="14" borderId="24" xfId="0" applyFill="1" applyBorder="1" applyAlignment="1">
      <alignment horizontal="center" vertical="center"/>
    </xf>
    <xf numFmtId="0" fontId="17" fillId="15" borderId="25"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4" fillId="6" borderId="1" xfId="0" applyFont="1" applyFill="1" applyBorder="1" applyAlignment="1">
      <alignment horizontal="left" vertical="center" wrapText="1"/>
    </xf>
    <xf numFmtId="0" fontId="4" fillId="6" borderId="1" xfId="0" applyFont="1" applyFill="1" applyBorder="1" applyAlignment="1">
      <alignment vertical="center" wrapText="1"/>
    </xf>
    <xf numFmtId="0" fontId="4" fillId="6" borderId="1" xfId="0" applyFont="1" applyFill="1" applyBorder="1" applyAlignment="1">
      <alignment horizontal="left" vertical="center"/>
    </xf>
    <xf numFmtId="0" fontId="0" fillId="0" borderId="1" xfId="0" applyBorder="1" applyAlignment="1">
      <alignment horizontal="right" vertical="center" wrapText="1"/>
    </xf>
    <xf numFmtId="1" fontId="0" fillId="0" borderId="0" xfId="0" applyNumberFormat="1" applyAlignment="1">
      <alignment horizontal="center" vertical="center" wrapText="1"/>
    </xf>
    <xf numFmtId="9" fontId="0" fillId="0" borderId="0" xfId="1" applyNumberFormat="1" applyFont="1" applyBorder="1" applyAlignment="1">
      <alignment horizontal="center" vertical="center" wrapText="1"/>
    </xf>
    <xf numFmtId="0" fontId="1" fillId="0" borderId="1" xfId="0" applyFont="1" applyBorder="1" applyAlignment="1">
      <alignment vertical="center" wrapText="1"/>
    </xf>
    <xf numFmtId="164" fontId="0" fillId="0" borderId="0" xfId="0" applyNumberFormat="1" applyAlignment="1">
      <alignment vertical="center" wrapText="1"/>
    </xf>
    <xf numFmtId="0" fontId="0" fillId="0" borderId="1" xfId="0" applyBorder="1" applyAlignment="1">
      <alignment horizontal="center" vertical="center" wrapText="1"/>
    </xf>
    <xf numFmtId="9" fontId="9" fillId="0" borderId="1" xfId="2" applyFont="1" applyBorder="1" applyAlignment="1">
      <alignment horizontal="center" vertical="center" wrapText="1"/>
    </xf>
    <xf numFmtId="0" fontId="0" fillId="6" borderId="1" xfId="0" applyFill="1" applyBorder="1" applyAlignment="1">
      <alignment horizontal="center" vertical="center" wrapText="1"/>
    </xf>
    <xf numFmtId="0" fontId="17" fillId="11" borderId="18" xfId="0" applyFont="1" applyFill="1" applyBorder="1" applyAlignment="1">
      <alignment horizontal="center" vertical="center"/>
    </xf>
    <xf numFmtId="1" fontId="17" fillId="11" borderId="19" xfId="0" applyNumberFormat="1" applyFont="1" applyFill="1" applyBorder="1" applyAlignment="1">
      <alignment horizontal="center" vertical="center" wrapText="1"/>
    </xf>
    <xf numFmtId="0" fontId="0" fillId="11" borderId="19" xfId="0" applyFill="1" applyBorder="1" applyAlignment="1">
      <alignment horizontal="center" vertical="center"/>
    </xf>
    <xf numFmtId="0" fontId="17" fillId="12" borderId="20" xfId="0" applyFont="1" applyFill="1" applyBorder="1" applyAlignment="1">
      <alignment horizontal="center" vertical="center" wrapText="1"/>
    </xf>
    <xf numFmtId="0" fontId="17" fillId="11" borderId="21" xfId="0" applyFont="1" applyFill="1" applyBorder="1" applyAlignment="1">
      <alignment horizontal="center" vertical="center"/>
    </xf>
    <xf numFmtId="0" fontId="17" fillId="12" borderId="22" xfId="0" applyFont="1" applyFill="1" applyBorder="1" applyAlignment="1">
      <alignment horizontal="center" vertical="center" wrapText="1"/>
    </xf>
    <xf numFmtId="0" fontId="17" fillId="12" borderId="21" xfId="0" applyFont="1" applyFill="1" applyBorder="1" applyAlignment="1">
      <alignment horizontal="center" vertical="center"/>
    </xf>
    <xf numFmtId="0" fontId="17" fillId="11" borderId="23" xfId="0" applyFont="1" applyFill="1" applyBorder="1" applyAlignment="1">
      <alignment horizontal="center" vertical="center"/>
    </xf>
    <xf numFmtId="1" fontId="17" fillId="12" borderId="24" xfId="0" applyNumberFormat="1" applyFont="1" applyFill="1" applyBorder="1" applyAlignment="1">
      <alignment horizontal="center" vertical="center"/>
    </xf>
    <xf numFmtId="1" fontId="17" fillId="11" borderId="24" xfId="0" applyNumberFormat="1" applyFont="1" applyFill="1" applyBorder="1" applyAlignment="1">
      <alignment horizontal="center" vertical="center" wrapText="1"/>
    </xf>
    <xf numFmtId="0" fontId="0" fillId="11" borderId="24" xfId="0" applyFill="1" applyBorder="1" applyAlignment="1">
      <alignment horizontal="center" vertical="center"/>
    </xf>
    <xf numFmtId="1" fontId="17" fillId="12" borderId="25" xfId="0" applyNumberFormat="1" applyFont="1" applyFill="1" applyBorder="1" applyAlignment="1">
      <alignment horizontal="center" vertical="center"/>
    </xf>
    <xf numFmtId="0" fontId="17" fillId="2" borderId="18" xfId="0" applyFont="1" applyFill="1" applyBorder="1" applyAlignment="1">
      <alignment horizontal="center" vertical="center"/>
    </xf>
    <xf numFmtId="1" fontId="17" fillId="2" borderId="19" xfId="0" applyNumberFormat="1" applyFont="1" applyFill="1" applyBorder="1" applyAlignment="1">
      <alignment horizontal="center" vertical="center" wrapText="1"/>
    </xf>
    <xf numFmtId="0" fontId="0" fillId="2" borderId="19" xfId="0" applyFill="1" applyBorder="1" applyAlignment="1">
      <alignment horizontal="center" vertical="center"/>
    </xf>
    <xf numFmtId="0" fontId="17" fillId="13" borderId="20" xfId="0" applyFont="1" applyFill="1" applyBorder="1" applyAlignment="1">
      <alignment horizontal="center" vertical="center" wrapText="1"/>
    </xf>
    <xf numFmtId="0" fontId="17" fillId="2" borderId="21" xfId="0" applyFont="1" applyFill="1" applyBorder="1" applyAlignment="1">
      <alignment horizontal="center" vertical="center"/>
    </xf>
    <xf numFmtId="0" fontId="17" fillId="13" borderId="22" xfId="0" applyFont="1" applyFill="1" applyBorder="1" applyAlignment="1">
      <alignment horizontal="center" vertical="center" wrapText="1"/>
    </xf>
    <xf numFmtId="0" fontId="17" fillId="13" borderId="21" xfId="0" applyFont="1" applyFill="1" applyBorder="1" applyAlignment="1">
      <alignment horizontal="center" vertical="center"/>
    </xf>
    <xf numFmtId="0" fontId="17" fillId="2" borderId="23" xfId="0" applyFont="1" applyFill="1" applyBorder="1" applyAlignment="1">
      <alignment horizontal="center" vertical="center"/>
    </xf>
    <xf numFmtId="1" fontId="17" fillId="13" borderId="24" xfId="0" applyNumberFormat="1" applyFont="1" applyFill="1" applyBorder="1" applyAlignment="1">
      <alignment horizontal="center" vertical="center"/>
    </xf>
    <xf numFmtId="1" fontId="17" fillId="2" borderId="24" xfId="0" applyNumberFormat="1" applyFont="1" applyFill="1" applyBorder="1" applyAlignment="1">
      <alignment horizontal="center" vertical="center" wrapText="1"/>
    </xf>
    <xf numFmtId="0" fontId="0" fillId="2" borderId="24" xfId="0" applyFill="1" applyBorder="1" applyAlignment="1">
      <alignment horizontal="center" vertical="center"/>
    </xf>
    <xf numFmtId="1" fontId="17" fillId="13" borderId="25" xfId="0" applyNumberFormat="1" applyFont="1" applyFill="1" applyBorder="1" applyAlignment="1">
      <alignment horizontal="center" vertical="center"/>
    </xf>
    <xf numFmtId="0" fontId="17" fillId="13" borderId="25" xfId="0" applyFont="1" applyFill="1" applyBorder="1" applyAlignment="1">
      <alignment horizontal="center" vertical="center" wrapText="1"/>
    </xf>
    <xf numFmtId="0" fontId="17" fillId="3" borderId="18" xfId="0" applyFont="1" applyFill="1" applyBorder="1" applyAlignment="1">
      <alignment horizontal="center" vertical="center"/>
    </xf>
    <xf numFmtId="1" fontId="17" fillId="3" borderId="19" xfId="0" applyNumberFormat="1" applyFont="1" applyFill="1" applyBorder="1" applyAlignment="1">
      <alignment horizontal="center" vertical="center" wrapText="1"/>
    </xf>
    <xf numFmtId="0" fontId="0" fillId="3" borderId="19" xfId="0" applyFill="1" applyBorder="1" applyAlignment="1">
      <alignment horizontal="center" vertical="center"/>
    </xf>
    <xf numFmtId="0" fontId="17" fillId="10" borderId="20" xfId="0" applyFont="1" applyFill="1" applyBorder="1" applyAlignment="1">
      <alignment horizontal="center" vertical="center" wrapText="1"/>
    </xf>
    <xf numFmtId="0" fontId="17" fillId="3" borderId="21" xfId="0" applyFont="1" applyFill="1" applyBorder="1" applyAlignment="1">
      <alignment horizontal="center" vertical="center"/>
    </xf>
    <xf numFmtId="0" fontId="17" fillId="10" borderId="22" xfId="0" applyFont="1" applyFill="1" applyBorder="1" applyAlignment="1">
      <alignment horizontal="center" vertical="center" wrapText="1"/>
    </xf>
    <xf numFmtId="0" fontId="17" fillId="10" borderId="21" xfId="0" applyFont="1" applyFill="1" applyBorder="1" applyAlignment="1">
      <alignment horizontal="center" vertical="center"/>
    </xf>
    <xf numFmtId="0" fontId="17" fillId="3" borderId="23" xfId="0" applyFont="1" applyFill="1" applyBorder="1" applyAlignment="1">
      <alignment horizontal="center" vertical="center"/>
    </xf>
    <xf numFmtId="1" fontId="17" fillId="10" borderId="24" xfId="0" applyNumberFormat="1" applyFont="1" applyFill="1" applyBorder="1" applyAlignment="1">
      <alignment horizontal="center" vertical="center"/>
    </xf>
    <xf numFmtId="1" fontId="17" fillId="3" borderId="24" xfId="0" applyNumberFormat="1" applyFont="1" applyFill="1" applyBorder="1" applyAlignment="1">
      <alignment horizontal="center" vertical="center" wrapText="1"/>
    </xf>
    <xf numFmtId="0" fontId="0" fillId="3" borderId="24" xfId="0" applyFill="1" applyBorder="1" applyAlignment="1">
      <alignment horizontal="center" vertical="center"/>
    </xf>
    <xf numFmtId="1" fontId="17" fillId="10" borderId="25" xfId="0" applyNumberFormat="1" applyFont="1" applyFill="1" applyBorder="1" applyAlignment="1">
      <alignment horizontal="center" vertical="center"/>
    </xf>
    <xf numFmtId="1" fontId="17" fillId="15" borderId="25" xfId="0" applyNumberFormat="1" applyFont="1" applyFill="1" applyBorder="1" applyAlignment="1">
      <alignment horizontal="center" vertical="center"/>
    </xf>
    <xf numFmtId="0" fontId="0" fillId="14" borderId="25" xfId="0" applyFill="1" applyBorder="1" applyAlignment="1">
      <alignment horizontal="center" vertical="center"/>
    </xf>
    <xf numFmtId="0" fontId="1" fillId="2" borderId="1" xfId="0" applyFont="1" applyFill="1" applyBorder="1" applyAlignment="1">
      <alignment horizontal="center" vertical="center" wrapText="1"/>
    </xf>
    <xf numFmtId="10" fontId="1" fillId="2" borderId="1" xfId="2" applyNumberFormat="1" applyFont="1" applyFill="1" applyBorder="1" applyAlignment="1">
      <alignment horizontal="center" vertical="center" wrapText="1"/>
    </xf>
    <xf numFmtId="0" fontId="1" fillId="4" borderId="3" xfId="0" applyFont="1" applyFill="1" applyBorder="1" applyAlignment="1">
      <alignment horizontal="center" vertical="center" wrapText="1"/>
    </xf>
    <xf numFmtId="0" fontId="0" fillId="0" borderId="2" xfId="0" applyBorder="1" applyAlignment="1">
      <alignment horizontal="center" vertical="center" wrapText="1"/>
    </xf>
    <xf numFmtId="9" fontId="9" fillId="0" borderId="2" xfId="2" applyFont="1" applyBorder="1" applyAlignment="1">
      <alignment horizontal="center" vertical="center" wrapText="1"/>
    </xf>
    <xf numFmtId="0" fontId="2" fillId="3" borderId="15" xfId="0" applyFont="1" applyFill="1" applyBorder="1" applyAlignment="1">
      <alignment horizontal="center" vertical="center" wrapText="1"/>
    </xf>
    <xf numFmtId="0" fontId="2" fillId="3" borderId="10" xfId="0" applyFont="1" applyFill="1" applyBorder="1" applyAlignment="1">
      <alignment horizontal="center" vertical="center" wrapText="1"/>
    </xf>
    <xf numFmtId="0" fontId="2" fillId="3" borderId="16" xfId="0" applyFont="1" applyFill="1" applyBorder="1" applyAlignment="1">
      <alignment horizontal="center" vertical="center" wrapText="1"/>
    </xf>
    <xf numFmtId="0" fontId="1" fillId="4" borderId="11" xfId="0" applyFont="1" applyFill="1" applyBorder="1" applyAlignment="1">
      <alignment horizontal="center" vertical="center" wrapText="1"/>
    </xf>
    <xf numFmtId="0" fontId="0" fillId="0" borderId="9" xfId="0" applyBorder="1" applyAlignment="1">
      <alignment horizontal="center" vertical="center" wrapText="1"/>
    </xf>
    <xf numFmtId="9" fontId="9" fillId="0" borderId="9" xfId="2" applyFont="1" applyBorder="1" applyAlignment="1">
      <alignment horizontal="center" vertical="center" wrapText="1"/>
    </xf>
    <xf numFmtId="9" fontId="9" fillId="0" borderId="14" xfId="2" applyFont="1" applyBorder="1" applyAlignment="1">
      <alignment horizontal="center" vertical="center" wrapText="1"/>
    </xf>
    <xf numFmtId="9" fontId="0" fillId="0" borderId="2" xfId="2" applyFont="1" applyBorder="1" applyAlignment="1">
      <alignment horizontal="center" vertical="center" wrapText="1"/>
    </xf>
    <xf numFmtId="9" fontId="0" fillId="0" borderId="1" xfId="2" applyFont="1" applyBorder="1" applyAlignment="1">
      <alignment horizontal="center" vertical="center" wrapText="1"/>
    </xf>
    <xf numFmtId="0" fontId="0" fillId="6" borderId="2" xfId="0" applyFill="1" applyBorder="1" applyAlignment="1">
      <alignment horizontal="center" vertical="center" wrapText="1"/>
    </xf>
    <xf numFmtId="0" fontId="17" fillId="14" borderId="1" xfId="0" applyFont="1" applyFill="1" applyBorder="1" applyAlignment="1">
      <alignment horizontal="center" vertical="center"/>
    </xf>
    <xf numFmtId="1" fontId="17" fillId="15" borderId="1" xfId="0" applyNumberFormat="1" applyFont="1" applyFill="1" applyBorder="1" applyAlignment="1">
      <alignment horizontal="center" vertical="center"/>
    </xf>
    <xf numFmtId="0" fontId="17" fillId="15" borderId="1" xfId="0" applyFont="1" applyFill="1" applyBorder="1" applyAlignment="1">
      <alignment horizontal="center" vertical="center" wrapText="1"/>
    </xf>
    <xf numFmtId="0" fontId="17" fillId="14" borderId="10" xfId="0" applyFont="1" applyFill="1" applyBorder="1" applyAlignment="1">
      <alignment horizontal="center" vertical="center"/>
    </xf>
    <xf numFmtId="1" fontId="17" fillId="15" borderId="10" xfId="0" applyNumberFormat="1" applyFont="1" applyFill="1" applyBorder="1" applyAlignment="1">
      <alignment horizontal="center" vertical="center"/>
    </xf>
    <xf numFmtId="1" fontId="17" fillId="14" borderId="10" xfId="0" applyNumberFormat="1" applyFont="1" applyFill="1" applyBorder="1" applyAlignment="1">
      <alignment horizontal="center" vertical="center" wrapText="1"/>
    </xf>
    <xf numFmtId="0" fontId="17" fillId="15" borderId="10" xfId="0" applyFont="1" applyFill="1" applyBorder="1" applyAlignment="1">
      <alignment horizontal="center" vertical="center" wrapText="1"/>
    </xf>
    <xf numFmtId="0" fontId="0" fillId="14" borderId="10" xfId="0" applyFill="1" applyBorder="1" applyAlignment="1">
      <alignment horizontal="center" vertical="center"/>
    </xf>
    <xf numFmtId="0" fontId="0" fillId="14" borderId="28" xfId="0" applyFill="1" applyBorder="1" applyAlignment="1">
      <alignment horizontal="center" vertical="center"/>
    </xf>
    <xf numFmtId="0" fontId="0" fillId="14" borderId="3" xfId="0" applyFill="1" applyBorder="1" applyAlignment="1">
      <alignment horizontal="center" vertical="center"/>
    </xf>
    <xf numFmtId="0" fontId="0" fillId="2" borderId="9" xfId="0" applyFill="1" applyBorder="1" applyAlignment="1">
      <alignment horizontal="center" vertical="center"/>
    </xf>
    <xf numFmtId="0" fontId="17" fillId="2" borderId="26" xfId="0" applyFont="1" applyFill="1" applyBorder="1" applyAlignment="1">
      <alignment horizontal="center" vertical="center"/>
    </xf>
    <xf numFmtId="1" fontId="17" fillId="2" borderId="9" xfId="0" applyNumberFormat="1" applyFont="1" applyFill="1" applyBorder="1" applyAlignment="1">
      <alignment horizontal="center" vertical="center" wrapText="1"/>
    </xf>
    <xf numFmtId="0" fontId="17" fillId="13" borderId="27" xfId="0" applyFont="1" applyFill="1" applyBorder="1" applyAlignment="1">
      <alignment horizontal="center" vertical="center" wrapText="1"/>
    </xf>
    <xf numFmtId="0" fontId="17" fillId="15" borderId="19" xfId="0" applyFont="1" applyFill="1" applyBorder="1" applyAlignment="1">
      <alignment horizontal="center" vertical="center" wrapText="1"/>
    </xf>
    <xf numFmtId="0" fontId="17" fillId="15" borderId="24" xfId="0" applyFont="1" applyFill="1" applyBorder="1" applyAlignment="1">
      <alignment horizontal="center" vertical="center" wrapText="1"/>
    </xf>
    <xf numFmtId="0" fontId="17" fillId="14" borderId="29" xfId="0" applyFont="1" applyFill="1" applyBorder="1" applyAlignment="1">
      <alignment horizontal="center" vertical="center"/>
    </xf>
    <xf numFmtId="0" fontId="17" fillId="15" borderId="30" xfId="0" applyFont="1" applyFill="1" applyBorder="1" applyAlignment="1">
      <alignment horizontal="center" vertical="center" wrapText="1"/>
    </xf>
    <xf numFmtId="0" fontId="15" fillId="7" borderId="8" xfId="0" applyFont="1" applyFill="1" applyBorder="1" applyAlignment="1">
      <alignment horizontal="center" vertical="center" wrapText="1"/>
    </xf>
    <xf numFmtId="0" fontId="1" fillId="0" borderId="2" xfId="0" applyFont="1" applyBorder="1" applyAlignment="1">
      <alignment horizontal="center" vertical="center" wrapText="1"/>
    </xf>
    <xf numFmtId="0" fontId="0" fillId="3" borderId="2" xfId="0" applyFill="1" applyBorder="1" applyAlignment="1">
      <alignment horizontal="center" vertical="center" wrapText="1"/>
    </xf>
    <xf numFmtId="164" fontId="1" fillId="2" borderId="1" xfId="2" applyNumberFormat="1" applyFont="1" applyFill="1" applyBorder="1" applyAlignment="1">
      <alignment horizontal="center" vertical="center" wrapText="1"/>
    </xf>
    <xf numFmtId="0" fontId="9" fillId="0" borderId="1" xfId="2" applyNumberFormat="1" applyFont="1" applyBorder="1" applyAlignment="1">
      <alignment horizontal="center" vertical="center" wrapText="1"/>
    </xf>
    <xf numFmtId="0" fontId="9" fillId="0" borderId="2" xfId="2" applyNumberFormat="1" applyFont="1" applyBorder="1" applyAlignment="1">
      <alignment horizontal="center" vertical="center" wrapText="1"/>
    </xf>
    <xf numFmtId="9" fontId="0" fillId="0" borderId="0" xfId="0" applyNumberFormat="1" applyAlignment="1">
      <alignment vertical="center" wrapText="1"/>
    </xf>
    <xf numFmtId="0" fontId="10" fillId="6" borderId="3" xfId="0" applyFont="1" applyFill="1" applyBorder="1" applyAlignment="1">
      <alignment horizontal="center" vertical="center" wrapText="1"/>
    </xf>
    <xf numFmtId="0" fontId="22" fillId="6" borderId="1" xfId="4" applyFill="1" applyBorder="1" applyAlignment="1">
      <alignment horizontal="left" vertical="center" wrapText="1"/>
    </xf>
    <xf numFmtId="1" fontId="11" fillId="0" borderId="6" xfId="0" applyNumberFormat="1" applyFont="1" applyBorder="1" applyAlignment="1">
      <alignment horizontal="center" vertical="center" wrapText="1"/>
    </xf>
    <xf numFmtId="1" fontId="11" fillId="0" borderId="0" xfId="0" applyNumberFormat="1" applyFont="1" applyAlignment="1">
      <alignment horizontal="center" vertical="center" wrapText="1"/>
    </xf>
    <xf numFmtId="1" fontId="15" fillId="5" borderId="17" xfId="0" applyNumberFormat="1" applyFont="1" applyFill="1" applyBorder="1" applyAlignment="1">
      <alignment horizontal="center" vertical="center" wrapText="1"/>
    </xf>
    <xf numFmtId="1" fontId="7" fillId="6" borderId="14" xfId="0" applyNumberFormat="1" applyFont="1" applyFill="1" applyBorder="1" applyAlignment="1">
      <alignment horizontal="center" vertical="center" wrapText="1"/>
    </xf>
    <xf numFmtId="1" fontId="7" fillId="6" borderId="1" xfId="0" applyNumberFormat="1" applyFont="1" applyFill="1" applyBorder="1" applyAlignment="1">
      <alignment horizontal="center" vertical="center" wrapText="1"/>
    </xf>
    <xf numFmtId="1" fontId="10" fillId="0" borderId="0" xfId="0" applyNumberFormat="1" applyFont="1" applyAlignment="1">
      <alignment horizontal="center" vertical="center" wrapText="1"/>
    </xf>
    <xf numFmtId="1" fontId="15" fillId="3" borderId="17" xfId="0" applyNumberFormat="1" applyFont="1" applyFill="1" applyBorder="1" applyAlignment="1">
      <alignment horizontal="center" vertical="center" wrapText="1"/>
    </xf>
    <xf numFmtId="1" fontId="10" fillId="6" borderId="14" xfId="0" applyNumberFormat="1" applyFont="1" applyFill="1" applyBorder="1" applyAlignment="1">
      <alignment horizontal="center" vertical="center" wrapText="1"/>
    </xf>
    <xf numFmtId="1" fontId="10" fillId="6" borderId="1" xfId="0" applyNumberFormat="1" applyFont="1" applyFill="1" applyBorder="1" applyAlignment="1">
      <alignment horizontal="center" vertical="center" wrapText="1"/>
    </xf>
    <xf numFmtId="0" fontId="17" fillId="14" borderId="26" xfId="0" applyFont="1" applyFill="1" applyBorder="1" applyAlignment="1">
      <alignment horizontal="center" vertical="center"/>
    </xf>
    <xf numFmtId="1" fontId="17" fillId="15" borderId="9" xfId="0" applyNumberFormat="1" applyFont="1" applyFill="1" applyBorder="1" applyAlignment="1">
      <alignment horizontal="center" vertical="center"/>
    </xf>
    <xf numFmtId="1" fontId="17" fillId="14" borderId="9" xfId="0" applyNumberFormat="1" applyFont="1" applyFill="1" applyBorder="1" applyAlignment="1">
      <alignment horizontal="center" vertical="center" wrapText="1"/>
    </xf>
    <xf numFmtId="0" fontId="17" fillId="15" borderId="9" xfId="0" applyFont="1" applyFill="1" applyBorder="1" applyAlignment="1">
      <alignment horizontal="center" vertical="center" wrapText="1"/>
    </xf>
    <xf numFmtId="0" fontId="0" fillId="14" borderId="11" xfId="0" applyFill="1" applyBorder="1" applyAlignment="1">
      <alignment horizontal="center" vertical="center"/>
    </xf>
    <xf numFmtId="0" fontId="17" fillId="15" borderId="27" xfId="0" applyFont="1" applyFill="1" applyBorder="1" applyAlignment="1">
      <alignment horizontal="center" vertical="center" wrapText="1"/>
    </xf>
    <xf numFmtId="1" fontId="17" fillId="15" borderId="19" xfId="0" applyNumberFormat="1" applyFont="1" applyFill="1" applyBorder="1" applyAlignment="1">
      <alignment horizontal="center" vertical="center"/>
    </xf>
    <xf numFmtId="0" fontId="0" fillId="0" borderId="10" xfId="0" applyBorder="1" applyAlignment="1">
      <alignment horizontal="center" vertical="center" wrapText="1"/>
    </xf>
    <xf numFmtId="14" fontId="10" fillId="16" borderId="1" xfId="0" applyNumberFormat="1" applyFont="1" applyFill="1" applyBorder="1" applyAlignment="1">
      <alignment horizontal="center" vertical="center"/>
    </xf>
    <xf numFmtId="14" fontId="11" fillId="6" borderId="6" xfId="0" applyNumberFormat="1" applyFont="1" applyFill="1" applyBorder="1" applyAlignment="1">
      <alignment horizontal="center" vertical="center" wrapText="1"/>
    </xf>
    <xf numFmtId="14" fontId="11" fillId="6" borderId="0" xfId="0" applyNumberFormat="1" applyFont="1" applyFill="1" applyAlignment="1">
      <alignment horizontal="center" vertical="center" wrapText="1"/>
    </xf>
    <xf numFmtId="0" fontId="24" fillId="6" borderId="1" xfId="0" applyFont="1" applyFill="1" applyBorder="1" applyAlignment="1">
      <alignment horizontal="left" vertical="center" wrapText="1"/>
    </xf>
    <xf numFmtId="0" fontId="0" fillId="14" borderId="9" xfId="0" applyFill="1" applyBorder="1" applyAlignment="1">
      <alignment horizontal="center" vertical="center"/>
    </xf>
    <xf numFmtId="0" fontId="0" fillId="6" borderId="1" xfId="0" applyFill="1" applyBorder="1" applyAlignment="1">
      <alignment wrapText="1"/>
    </xf>
    <xf numFmtId="0" fontId="27" fillId="6" borderId="1" xfId="0" applyFont="1" applyFill="1" applyBorder="1" applyAlignment="1">
      <alignment vertical="center" wrapText="1"/>
    </xf>
    <xf numFmtId="0" fontId="26" fillId="6" borderId="1" xfId="0" applyFont="1" applyFill="1" applyBorder="1" applyAlignment="1">
      <alignment vertical="center" wrapText="1"/>
    </xf>
    <xf numFmtId="0" fontId="10" fillId="6" borderId="1" xfId="0" applyFont="1" applyFill="1" applyBorder="1" applyAlignment="1">
      <alignment vertical="center" wrapText="1"/>
    </xf>
    <xf numFmtId="0" fontId="22" fillId="6" borderId="1" xfId="4" applyFill="1" applyBorder="1" applyAlignment="1">
      <alignment vertical="center" wrapText="1"/>
    </xf>
    <xf numFmtId="0" fontId="28" fillId="6" borderId="0" xfId="4" applyFont="1" applyFill="1" applyAlignment="1">
      <alignment horizontal="left" vertical="center"/>
    </xf>
    <xf numFmtId="0" fontId="19" fillId="0" borderId="1" xfId="0" applyFont="1" applyBorder="1" applyAlignment="1">
      <alignment horizontal="right" vertical="center" wrapText="1"/>
    </xf>
    <xf numFmtId="0" fontId="20" fillId="0" borderId="1" xfId="0" applyFont="1" applyBorder="1" applyAlignment="1">
      <alignment horizontal="center" vertical="center" wrapText="1"/>
    </xf>
    <xf numFmtId="0" fontId="18" fillId="0" borderId="1" xfId="0" applyFont="1" applyBorder="1" applyAlignment="1">
      <alignment horizontal="left" vertical="center" wrapText="1"/>
    </xf>
    <xf numFmtId="0" fontId="1" fillId="4" borderId="1" xfId="0" applyFont="1" applyFill="1" applyBorder="1" applyAlignment="1">
      <alignment horizontal="center" vertical="center" wrapText="1"/>
    </xf>
    <xf numFmtId="0" fontId="2" fillId="3" borderId="2" xfId="0" applyFont="1" applyFill="1" applyBorder="1" applyAlignment="1">
      <alignment horizontal="center" vertical="center" wrapText="1"/>
    </xf>
    <xf numFmtId="0" fontId="2" fillId="3" borderId="3"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2" fillId="3" borderId="1" xfId="0" applyFont="1" applyFill="1" applyBorder="1" applyAlignment="1">
      <alignment horizontal="center" vertical="center"/>
    </xf>
    <xf numFmtId="0" fontId="2" fillId="3" borderId="2" xfId="0" applyFont="1" applyFill="1" applyBorder="1" applyAlignment="1">
      <alignment horizontal="center" vertical="center"/>
    </xf>
    <xf numFmtId="0" fontId="2" fillId="3" borderId="3" xfId="0" applyFont="1" applyFill="1" applyBorder="1" applyAlignment="1">
      <alignment horizontal="center" vertical="center"/>
    </xf>
  </cellXfs>
  <cellStyles count="5">
    <cellStyle name="Comma" xfId="1" builtinId="3"/>
    <cellStyle name="Hyperlink" xfId="4" builtinId="8"/>
    <cellStyle name="Normal" xfId="0" builtinId="0"/>
    <cellStyle name="Normal 2" xfId="3" xr:uid="{436A3BD2-5DB8-4AB8-8C95-300E749A836C}"/>
    <cellStyle name="Percent" xfId="2" builtinId="5"/>
  </cellStyles>
  <dxfs count="115">
    <dxf>
      <font>
        <color rgb="FF9C0006"/>
      </font>
      <fill>
        <patternFill>
          <bgColor rgb="FFFFC7CE"/>
        </patternFill>
      </fill>
    </dxf>
    <dxf>
      <fill>
        <patternFill>
          <bgColor rgb="FF00B0F0"/>
        </patternFill>
      </fill>
    </dxf>
    <dxf>
      <fill>
        <patternFill>
          <bgColor rgb="FFFFC000"/>
        </patternFill>
      </fill>
    </dxf>
    <dxf>
      <fill>
        <patternFill>
          <bgColor rgb="FFFFC000"/>
        </patternFill>
      </fill>
    </dxf>
    <dxf>
      <fill>
        <patternFill>
          <bgColor rgb="FF66FF66"/>
        </patternFill>
      </fill>
    </dxf>
    <dxf>
      <fill>
        <patternFill>
          <bgColor theme="0"/>
        </patternFill>
      </fill>
    </dxf>
    <dxf>
      <fill>
        <patternFill>
          <bgColor rgb="FFFFC000"/>
        </patternFill>
      </fill>
    </dxf>
    <dxf>
      <fill>
        <patternFill>
          <bgColor rgb="FF0070C0"/>
        </patternFill>
      </fill>
    </dxf>
    <dxf>
      <font>
        <strike val="0"/>
        <outline val="0"/>
        <shadow val="0"/>
        <u val="none"/>
        <vertAlign val="baseline"/>
        <sz val="20"/>
        <color theme="1"/>
        <name val="Times New Roman"/>
        <family val="1"/>
        <scheme val="none"/>
      </font>
      <fill>
        <patternFill patternType="solid">
          <fgColor indexed="64"/>
          <bgColor theme="0"/>
        </patternFill>
      </fill>
      <alignment horizontal="left" vertical="bottom" textRotation="0" wrapText="0" indent="0" justifyLastLine="0" shrinkToFit="0" readingOrder="0"/>
      <border diagonalUp="0" diagonalDown="0" outline="0">
        <left/>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font>
        <strike val="0"/>
        <outline val="0"/>
        <shadow val="0"/>
        <u val="none"/>
        <vertAlign val="baseline"/>
        <sz val="20"/>
        <color theme="1"/>
        <name val="Times New Roman"/>
        <family val="1"/>
        <scheme val="none"/>
      </font>
      <fill>
        <patternFill patternType="solid">
          <fgColor indexed="64"/>
          <bgColor theme="0"/>
        </patternFill>
      </fill>
      <alignment horizontal="left" vertical="bottom" textRotation="0" wrapText="0" indent="0" justifyLastLine="0" shrinkToFit="0" readingOrder="0"/>
    </dxf>
    <dxf>
      <border outline="0">
        <bottom style="thin">
          <color indexed="64"/>
        </bottom>
      </border>
    </dxf>
    <dxf>
      <font>
        <b/>
        <i val="0"/>
        <strike val="0"/>
        <condense val="0"/>
        <extend val="0"/>
        <outline val="0"/>
        <shadow val="0"/>
        <u val="none"/>
        <vertAlign val="baseline"/>
        <sz val="20"/>
        <color theme="1"/>
        <name val="Times New Roman"/>
        <family val="1"/>
        <scheme val="none"/>
      </font>
      <alignment horizontal="center" vertical="bottom" textRotation="0" wrapText="0" indent="0" justifyLastLine="0" shrinkToFit="0" readingOrder="0"/>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0" indent="0" justifyLastLine="0" shrinkToFit="0" readingOrder="0"/>
      <border diagonalUp="0" diagonalDown="0" outline="0">
        <left/>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0" indent="0" justifyLastLine="0" shrinkToFit="0" readingOrder="0"/>
    </dxf>
    <dxf>
      <border outline="0">
        <bottom style="thin">
          <color indexed="64"/>
        </bottom>
      </border>
    </dxf>
    <dxf>
      <font>
        <b/>
        <i val="0"/>
        <strike val="0"/>
        <condense val="0"/>
        <extend val="0"/>
        <outline val="0"/>
        <shadow val="0"/>
        <u val="none"/>
        <vertAlign val="baseline"/>
        <sz val="20"/>
        <color theme="1"/>
        <name val="Times New Roman"/>
        <family val="1"/>
        <scheme val="none"/>
      </font>
      <alignment horizontal="center" vertical="center" textRotation="0" wrapText="0" indent="0" justifyLastLine="0" shrinkToFit="0" readingOrder="0"/>
    </dxf>
    <dxf>
      <font>
        <strike val="0"/>
        <outline val="0"/>
        <shadow val="0"/>
        <u val="none"/>
        <vertAlign val="baseline"/>
        <sz val="20"/>
        <color theme="1"/>
        <name val="Times New Roman"/>
        <family val="1"/>
        <scheme val="none"/>
      </font>
      <fill>
        <patternFill patternType="solid">
          <fgColor indexed="64"/>
          <bgColor theme="0"/>
        </patternFill>
      </fill>
      <alignment horizontal="general" vertical="center" textRotation="0" wrapText="1" indent="0" justifyLastLine="0" shrinkToFit="0" readingOrder="0"/>
      <border diagonalUp="0" diagonalDown="0" outline="0">
        <left style="thin">
          <color indexed="64"/>
        </left>
        <right/>
        <top style="thin">
          <color indexed="64"/>
        </top>
        <bottom style="thin">
          <color indexed="64"/>
        </bottom>
      </border>
    </dxf>
    <dxf>
      <font>
        <strike val="0"/>
        <outline val="0"/>
        <shadow val="0"/>
        <u val="none"/>
        <vertAlign val="baseline"/>
        <sz val="20"/>
        <color theme="1"/>
        <name val="Times New Roman"/>
        <family val="1"/>
        <scheme val="none"/>
      </font>
      <fill>
        <patternFill patternType="solid">
          <fgColor indexed="64"/>
          <bgColor theme="0"/>
        </patternFill>
      </fill>
      <alignment horizontal="general" vertical="center" textRotation="0" wrapText="1" indent="0" justifyLastLine="0" shrinkToFit="0" readingOrder="0"/>
      <border diagonalUp="0" diagonalDown="0" outline="0">
        <left/>
        <right style="thin">
          <color indexed="64"/>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font>
        <strike val="0"/>
        <outline val="0"/>
        <shadow val="0"/>
        <u val="none"/>
        <vertAlign val="baseline"/>
        <sz val="20"/>
        <color theme="1"/>
        <name val="Times New Roman"/>
        <family val="1"/>
        <scheme val="none"/>
      </font>
      <fill>
        <patternFill patternType="solid">
          <fgColor indexed="64"/>
          <bgColor theme="0"/>
        </patternFill>
      </fill>
    </dxf>
    <dxf>
      <border outline="0">
        <bottom style="thin">
          <color indexed="64"/>
        </bottom>
      </border>
    </dxf>
    <dxf>
      <font>
        <b/>
        <i val="0"/>
        <strike val="0"/>
        <condense val="0"/>
        <extend val="0"/>
        <outline val="0"/>
        <shadow val="0"/>
        <u val="none"/>
        <vertAlign val="baseline"/>
        <sz val="20"/>
        <color theme="1"/>
        <name val="Times New Roman"/>
        <family val="1"/>
        <scheme val="none"/>
      </font>
      <alignment horizontal="center" vertical="center" textRotation="0" wrapText="1" indent="0" justifyLastLine="0" shrinkToFit="0" readingOrder="0"/>
      <border diagonalUp="0" diagonalDown="0" outline="0">
        <left style="thin">
          <color indexed="64"/>
        </left>
        <right style="thin">
          <color indexed="64"/>
        </right>
        <top/>
        <bottom/>
      </border>
    </dxf>
    <dxf>
      <font>
        <strike val="0"/>
        <outline val="0"/>
        <shadow val="0"/>
        <u val="none"/>
        <vertAlign val="baseline"/>
        <sz val="20"/>
        <color theme="1"/>
        <name val="Times New Roman"/>
        <family val="1"/>
        <scheme val="none"/>
      </font>
      <border diagonalUp="0" diagonalDown="0" outline="0">
        <left style="thin">
          <color indexed="64"/>
        </left>
        <right/>
        <top style="thin">
          <color indexed="64"/>
        </top>
        <bottom style="thin">
          <color indexed="64"/>
        </bottom>
      </border>
    </dxf>
    <dxf>
      <font>
        <strike val="0"/>
        <outline val="0"/>
        <shadow val="0"/>
        <u val="none"/>
        <vertAlign val="baseline"/>
        <sz val="20"/>
        <color theme="1"/>
        <name val="Times New Roman"/>
        <family val="1"/>
        <scheme val="none"/>
      </font>
      <numFmt numFmtId="165" formatCode="dd/mm/yyyy"/>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20"/>
        <color theme="1"/>
        <name val="Times New Roman"/>
        <family val="1"/>
        <scheme val="none"/>
      </font>
      <numFmt numFmtId="165" formatCode="dd/mm/yyyy"/>
      <border diagonalUp="0" diagonalDown="0" outline="0">
        <left/>
        <right style="thin">
          <color indexed="64"/>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font>
        <strike val="0"/>
        <outline val="0"/>
        <shadow val="0"/>
        <u val="none"/>
        <vertAlign val="baseline"/>
        <sz val="20"/>
        <color theme="1"/>
        <name val="Times New Roman"/>
        <family val="1"/>
        <scheme val="none"/>
      </font>
    </dxf>
    <dxf>
      <border outline="0">
        <bottom style="thin">
          <color indexed="64"/>
        </bottom>
      </border>
    </dxf>
    <dxf>
      <font>
        <b/>
        <i val="0"/>
        <strike val="0"/>
        <condense val="0"/>
        <extend val="0"/>
        <outline val="0"/>
        <shadow val="0"/>
        <u val="none"/>
        <vertAlign val="baseline"/>
        <sz val="20"/>
        <color theme="1"/>
        <name val="Times New Roman"/>
        <family val="1"/>
        <scheme val="none"/>
      </font>
      <alignment horizontal="center" vertical="bottom" textRotation="0" wrapText="0" indent="0" justifyLastLine="0" shrinkToFit="0" readingOrder="0"/>
      <border diagonalUp="0" diagonalDown="0" outline="0">
        <left style="thin">
          <color indexed="64"/>
        </left>
        <right style="thin">
          <color indexed="64"/>
        </right>
        <top/>
        <bottom/>
      </border>
    </dxf>
    <dxf>
      <alignment horizontal="center" vertical="center" textRotation="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1"/>
        <color rgb="FF000000"/>
        <name val="Times New Roman"/>
        <family val="1"/>
        <scheme val="none"/>
      </font>
      <numFmt numFmtId="1" formatCode="0"/>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1" formatCode="0"/>
      <alignment horizontal="center" vertical="center" textRotation="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indent="0" justifyLastLine="0" shrinkToFit="0" readingOrder="0"/>
    </dxf>
    <dxf>
      <font>
        <b/>
        <i val="0"/>
        <strike val="0"/>
        <condense val="0"/>
        <extend val="0"/>
        <outline val="0"/>
        <shadow val="0"/>
        <u val="none"/>
        <vertAlign val="baseline"/>
        <sz val="12"/>
        <color theme="1"/>
        <name val="Calibri"/>
        <family val="2"/>
        <scheme val="minor"/>
      </font>
      <alignment horizontal="center" vertical="center" textRotation="0" wrapText="0" indent="0" justifyLastLine="0" shrinkToFit="0" readingOrder="0"/>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1"/>
        <color theme="1"/>
        <name val="Calibri"/>
        <family val="2"/>
        <scheme val="minor"/>
      </font>
      <fill>
        <patternFill patternType="solid">
          <fgColor indexed="64"/>
          <bgColor rgb="FFFFC000"/>
        </patternFill>
      </fill>
      <alignment horizontal="center"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left style="thin">
          <color indexed="64"/>
        </left>
        <right style="thin">
          <color indexed="64"/>
        </right>
        <top style="thin">
          <color indexed="64"/>
        </top>
        <bottom style="thin">
          <color indexed="64"/>
        </bottom>
      </border>
    </dxf>
    <dxf>
      <alignment horizontal="center" vertical="center" textRotation="0" wrapText="1" indent="0" justifyLastLine="0" shrinkToFit="0" readingOrder="0"/>
    </dxf>
    <dxf>
      <border outline="0">
        <bottom style="thin">
          <color indexed="64"/>
        </bottom>
      </border>
    </dxf>
    <dxf>
      <font>
        <b/>
        <i val="0"/>
        <strike val="0"/>
        <condense val="0"/>
        <extend val="0"/>
        <outline val="0"/>
        <shadow val="0"/>
        <u val="none"/>
        <vertAlign val="baseline"/>
        <sz val="14"/>
        <color theme="1"/>
        <name val="Calibri"/>
        <family val="2"/>
        <scheme val="minor"/>
      </font>
      <fill>
        <patternFill patternType="solid">
          <fgColor indexed="64"/>
          <bgColor theme="5" tint="0.59999389629810485"/>
        </patternFill>
      </fill>
      <alignment horizontal="center" vertical="center" textRotation="0" wrapText="1" indent="0" justifyLastLine="0" shrinkToFit="0" readingOrder="0"/>
      <border diagonalUp="0" diagonalDown="0" outline="0">
        <left style="thin">
          <color indexed="64"/>
        </left>
        <right style="thin">
          <color indexed="64"/>
        </right>
        <top/>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dxf>
    <dxf>
      <font>
        <b val="0"/>
        <i val="0"/>
        <strike val="0"/>
        <condense val="0"/>
        <extend val="0"/>
        <outline val="0"/>
        <shadow val="0"/>
        <u val="none"/>
        <vertAlign val="baseline"/>
        <sz val="20"/>
        <color theme="1"/>
        <name val="Times New Roman"/>
        <family val="1"/>
        <scheme val="none"/>
      </font>
      <numFmt numFmtId="165" formatCode="dd/mm/yyyy"/>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numFmt numFmtId="165" formatCode="dd/mm/yyyy"/>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20"/>
        <color theme="1"/>
        <name val="Times New Roman"/>
        <family val="1"/>
        <scheme val="none"/>
      </font>
      <numFmt numFmtId="165" formatCode="dd/mm/yyyy"/>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numFmt numFmtId="165" formatCode="dd/mm/yyyy"/>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numFmt numFmtId="1" formatCode="0"/>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auto="1"/>
        <name val="Times New Roman"/>
        <family val="1"/>
        <scheme val="none"/>
      </font>
      <numFmt numFmtId="0" formatCode="General"/>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20"/>
        <color rgb="FFFF0000"/>
        <name val="Times New Roman"/>
        <family val="1"/>
        <scheme val="none"/>
      </font>
      <fill>
        <patternFill patternType="solid">
          <fgColor indexed="64"/>
          <bgColor theme="0"/>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rgb="FFFF0000"/>
        <name val="Times New Roman"/>
        <family val="1"/>
        <scheme val="none"/>
      </font>
      <fill>
        <patternFill patternType="solid">
          <fgColor indexed="64"/>
          <bgColor theme="0"/>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numFmt numFmtId="0" formatCode="General"/>
      <fill>
        <patternFill patternType="solid">
          <fgColor indexed="64"/>
          <bgColor theme="0"/>
        </patternFill>
      </fill>
      <alignment horizontal="center" vertical="center" textRotation="0" wrapText="1" indent="0" justifyLastLine="0" shrinkToFit="0" readingOrder="0"/>
      <border diagonalUp="0" diagonalDown="0" outline="0">
        <left/>
        <right style="thin">
          <color indexed="64"/>
        </right>
        <top style="thin">
          <color indexed="64"/>
        </top>
        <bottom style="thin">
          <color indexed="64"/>
        </bottom>
      </border>
    </dxf>
    <dxf>
      <font>
        <b val="0"/>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top style="thin">
          <color indexed="64"/>
        </top>
        <bottom style="thin">
          <color indexed="64"/>
        </bottom>
      </border>
    </dxf>
    <dxf>
      <font>
        <b val="0"/>
        <i val="0"/>
        <strike val="0"/>
        <condense val="0"/>
        <extend val="0"/>
        <outline val="0"/>
        <shadow val="0"/>
        <u val="none"/>
        <vertAlign val="baseline"/>
        <sz val="15"/>
        <color theme="1"/>
        <name val="Times New Roman"/>
        <family val="1"/>
        <scheme val="none"/>
      </font>
      <fill>
        <patternFill patternType="solid">
          <fgColor indexed="64"/>
          <bgColor theme="0"/>
        </patternFill>
      </fill>
      <alignment horizontal="right" vertical="bottom"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5"/>
        <color theme="1"/>
        <name val="Times New Roman"/>
        <family val="1"/>
        <scheme val="none"/>
      </font>
      <fill>
        <patternFill patternType="solid">
          <fgColor indexed="64"/>
          <bgColor theme="0"/>
        </patternFill>
      </fill>
      <alignment horizontal="right" vertical="bottom"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20"/>
        <color theme="1"/>
        <name val="Times New Roman"/>
        <family val="1"/>
        <scheme val="none"/>
      </font>
      <numFmt numFmtId="165" formatCode="dd/mm/yyyy"/>
      <fill>
        <patternFill patternType="solid">
          <fgColor indexed="64"/>
          <bgColor theme="0"/>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numFmt numFmtId="165" formatCode="dd/mm/yyyy"/>
      <fill>
        <patternFill patternType="solid">
          <fgColor indexed="64"/>
          <bgColor theme="0"/>
        </patternFill>
      </fill>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top style="thin">
          <color indexed="64"/>
        </top>
        <bottom/>
      </border>
    </dxf>
    <dxf>
      <font>
        <b/>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left"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20"/>
        <color theme="1"/>
        <name val="Times New Roman"/>
        <family val="1"/>
        <scheme val="none"/>
      </font>
      <numFmt numFmtId="165" formatCode="dd/mm/yyyy"/>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20"/>
        <color theme="1"/>
        <name val="Times New Roman"/>
        <family val="1"/>
        <scheme val="none"/>
      </font>
      <numFmt numFmtId="165" formatCode="dd/mm/yyyy"/>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20"/>
        <color auto="1"/>
        <name val="Times New Roman"/>
        <family val="1"/>
        <scheme val="none"/>
      </font>
      <numFmt numFmtId="1" formatCode="0"/>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outline="0">
        <left style="thin">
          <color indexed="64"/>
        </left>
        <right style="thin">
          <color indexed="64"/>
        </right>
        <top style="thin">
          <color indexed="64"/>
        </top>
        <bottom/>
      </border>
    </dxf>
    <dxf>
      <font>
        <b/>
        <i val="0"/>
        <strike val="0"/>
        <condense val="0"/>
        <extend val="0"/>
        <outline val="0"/>
        <shadow val="0"/>
        <u val="none"/>
        <vertAlign val="baseline"/>
        <sz val="20"/>
        <color auto="1"/>
        <name val="Times New Roman"/>
        <family val="1"/>
        <scheme val="none"/>
      </font>
      <fill>
        <patternFill patternType="solid">
          <fgColor indexed="64"/>
          <bgColor theme="0"/>
        </patternFill>
      </fill>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border outline="0">
        <right style="thin">
          <color indexed="64"/>
        </right>
        <top style="thin">
          <color indexed="64"/>
        </top>
        <bottom style="thin">
          <color indexed="64"/>
        </bottom>
      </border>
    </dxf>
    <dxf>
      <font>
        <b val="0"/>
        <i val="0"/>
        <strike val="0"/>
        <condense val="0"/>
        <extend val="0"/>
        <outline val="0"/>
        <shadow val="0"/>
        <u val="none"/>
        <vertAlign val="baseline"/>
        <sz val="20"/>
        <color theme="1"/>
        <name val="Times New Roman"/>
        <family val="1"/>
        <scheme val="none"/>
      </font>
      <fill>
        <patternFill patternType="solid">
          <fgColor indexed="64"/>
          <bgColor theme="0"/>
        </patternFill>
      </fill>
      <alignment horizontal="center" vertical="center" textRotation="0" wrapText="1" indent="0" justifyLastLine="0" shrinkToFit="0" readingOrder="0"/>
    </dxf>
    <dxf>
      <font>
        <b/>
        <i val="0"/>
        <strike val="0"/>
        <condense val="0"/>
        <extend val="0"/>
        <outline val="0"/>
        <shadow val="0"/>
        <u val="none"/>
        <vertAlign val="baseline"/>
        <sz val="22"/>
        <color theme="1" tint="4.9989318521683403E-2"/>
        <name val="Times New Roman"/>
        <family val="1"/>
        <scheme val="none"/>
      </font>
      <fill>
        <patternFill patternType="solid">
          <fgColor indexed="64"/>
          <bgColor theme="0" tint="-0.249977111117893"/>
        </patternFill>
      </fill>
      <alignment horizontal="center" vertical="center" textRotation="0" wrapText="1" indent="0" justifyLastLine="0" shrinkToFit="0" readingOrder="0"/>
      <border diagonalUp="0" diagonalDown="0" outline="0">
        <left style="thin">
          <color indexed="64"/>
        </left>
        <right style="thin">
          <color indexed="64"/>
        </right>
        <top/>
        <bottom/>
      </border>
    </dxf>
  </dxfs>
  <tableStyles count="0" defaultTableStyle="TableStyleMedium2" defaultPivotStyle="PivotStyleLight16"/>
  <colors>
    <mruColors>
      <color rgb="FFFF0000"/>
      <color rgb="FF58F743"/>
      <color rgb="FFF941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microsoft.com/office/2017/06/relationships/rdRichValue" Target="richData/rdrichvalue.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22/10/relationships/richValueRel" Target="richData/richValueRel.xml"/><Relationship Id="rId17" Type="http://schemas.openxmlformats.org/officeDocument/2006/relationships/calcChain" Target="calcChain.xml"/><Relationship Id="rId2" Type="http://schemas.openxmlformats.org/officeDocument/2006/relationships/worksheet" Target="worksheets/sheet2.xml"/><Relationship Id="rId16" Type="http://schemas.microsoft.com/office/2017/10/relationships/person" Target="persons/person.xml"/><Relationship Id="rId20"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eetMetadata" Target="metadata.xml"/><Relationship Id="rId5" Type="http://schemas.openxmlformats.org/officeDocument/2006/relationships/worksheet" Target="worksheets/sheet5.xml"/><Relationship Id="rId15" Type="http://schemas.microsoft.com/office/2017/06/relationships/rdRichValueTypes" Target="richData/rdRichValueTypes.xml"/><Relationship Id="rId10" Type="http://schemas.openxmlformats.org/officeDocument/2006/relationships/sharedStrings" Target="sharedStrings.xml"/><Relationship Id="rId19"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styles" Target="styles.xml"/><Relationship Id="rId14" Type="http://schemas.microsoft.com/office/2017/06/relationships/rdRichValueStructure" Target="richData/rdrichvaluestructure.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117" Type="http://schemas.openxmlformats.org/officeDocument/2006/relationships/image" Target="../media/image117.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jpeg"/><Relationship Id="rId112" Type="http://schemas.openxmlformats.org/officeDocument/2006/relationships/image" Target="../media/image112.png"/><Relationship Id="rId16" Type="http://schemas.openxmlformats.org/officeDocument/2006/relationships/image" Target="../media/image16.png"/><Relationship Id="rId107" Type="http://schemas.openxmlformats.org/officeDocument/2006/relationships/image" Target="../media/image107.png"/><Relationship Id="rId11" Type="http://schemas.openxmlformats.org/officeDocument/2006/relationships/image" Target="../media/image11.jpe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5" Type="http://schemas.openxmlformats.org/officeDocument/2006/relationships/image" Target="../media/image6.png"/><Relationship Id="rId61" Type="http://schemas.openxmlformats.org/officeDocument/2006/relationships/image" Target="../media/image61.png"/><Relationship Id="rId82" Type="http://schemas.openxmlformats.org/officeDocument/2006/relationships/image" Target="../media/image82.png"/><Relationship Id="rId90" Type="http://schemas.openxmlformats.org/officeDocument/2006/relationships/image" Target="../media/image90.jpeg"/><Relationship Id="rId95" Type="http://schemas.openxmlformats.org/officeDocument/2006/relationships/image" Target="../media/image95.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113" Type="http://schemas.openxmlformats.org/officeDocument/2006/relationships/image" Target="../media/image113.png"/><Relationship Id="rId118" Type="http://schemas.openxmlformats.org/officeDocument/2006/relationships/image" Target="../media/image118.png"/><Relationship Id="rId126" Type="http://schemas.openxmlformats.org/officeDocument/2006/relationships/image" Target="../media/image126.png"/><Relationship Id="rId8" Type="http://schemas.microsoft.com/office/2007/relationships/hdphoto" Target="../media/hdphoto1.wdp"/><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93" Type="http://schemas.openxmlformats.org/officeDocument/2006/relationships/image" Target="../media/image93.jpeg"/><Relationship Id="rId98" Type="http://schemas.openxmlformats.org/officeDocument/2006/relationships/image" Target="../media/image98.png"/><Relationship Id="rId121" Type="http://schemas.openxmlformats.org/officeDocument/2006/relationships/image" Target="../media/image121.png"/><Relationship Id="rId3" Type="http://schemas.openxmlformats.org/officeDocument/2006/relationships/image" Target="../media/image4.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103" Type="http://schemas.openxmlformats.org/officeDocument/2006/relationships/image" Target="../media/image103.png"/><Relationship Id="rId108" Type="http://schemas.openxmlformats.org/officeDocument/2006/relationships/image" Target="../media/image108.png"/><Relationship Id="rId116" Type="http://schemas.openxmlformats.org/officeDocument/2006/relationships/image" Target="../media/image116.png"/><Relationship Id="rId124" Type="http://schemas.openxmlformats.org/officeDocument/2006/relationships/image" Target="../media/image124.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jpeg"/><Relationship Id="rId96" Type="http://schemas.openxmlformats.org/officeDocument/2006/relationships/image" Target="../media/image96.png"/><Relationship Id="rId111" Type="http://schemas.openxmlformats.org/officeDocument/2006/relationships/image" Target="../media/image111.png"/><Relationship Id="rId1" Type="http://schemas.openxmlformats.org/officeDocument/2006/relationships/image" Target="../media/image2.png"/><Relationship Id="rId6" Type="http://schemas.openxmlformats.org/officeDocument/2006/relationships/image" Target="../media/image7.jpe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6" Type="http://schemas.openxmlformats.org/officeDocument/2006/relationships/image" Target="../media/image106.png"/><Relationship Id="rId114" Type="http://schemas.openxmlformats.org/officeDocument/2006/relationships/image" Target="../media/image114.png"/><Relationship Id="rId119" Type="http://schemas.openxmlformats.org/officeDocument/2006/relationships/image" Target="../media/image119.png"/><Relationship Id="rId10" Type="http://schemas.openxmlformats.org/officeDocument/2006/relationships/image" Target="../media/image10.jpe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jpe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4" Type="http://schemas.openxmlformats.org/officeDocument/2006/relationships/image" Target="../media/image5.jpeg"/><Relationship Id="rId9" Type="http://schemas.openxmlformats.org/officeDocument/2006/relationships/image" Target="../media/image9.jpe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120" Type="http://schemas.openxmlformats.org/officeDocument/2006/relationships/image" Target="../media/image120.png"/><Relationship Id="rId125" Type="http://schemas.openxmlformats.org/officeDocument/2006/relationships/image" Target="../media/image125.png"/><Relationship Id="rId7" Type="http://schemas.openxmlformats.org/officeDocument/2006/relationships/image" Target="../media/image8.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3.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jpeg"/><Relationship Id="rId87" Type="http://schemas.openxmlformats.org/officeDocument/2006/relationships/image" Target="../media/image87.png"/><Relationship Id="rId110" Type="http://schemas.openxmlformats.org/officeDocument/2006/relationships/image" Target="../media/image110.png"/><Relationship Id="rId115" Type="http://schemas.openxmlformats.org/officeDocument/2006/relationships/image" Target="../media/image115.png"/></Relationships>
</file>

<file path=xl/drawings/drawing1.xml><?xml version="1.0" encoding="utf-8"?>
<xdr:wsDr xmlns:xdr="http://schemas.openxmlformats.org/drawingml/2006/spreadsheetDrawing" xmlns:a="http://schemas.openxmlformats.org/drawingml/2006/main">
  <xdr:twoCellAnchor>
    <xdr:from>
      <xdr:col>0</xdr:col>
      <xdr:colOff>76201</xdr:colOff>
      <xdr:row>1</xdr:row>
      <xdr:rowOff>152400</xdr:rowOff>
    </xdr:from>
    <xdr:to>
      <xdr:col>1</xdr:col>
      <xdr:colOff>886048</xdr:colOff>
      <xdr:row>1</xdr:row>
      <xdr:rowOff>1657350</xdr:rowOff>
    </xdr:to>
    <xdr:pic>
      <xdr:nvPicPr>
        <xdr:cNvPr id="7600" name="Picture 7598">
          <a:extLst>
            <a:ext uri="{FF2B5EF4-FFF2-40B4-BE49-F238E27FC236}">
              <a16:creationId xmlns:a16="http://schemas.microsoft.com/office/drawing/2014/main" id="{00000000-0008-0000-0100-0000AF1D0000}"/>
            </a:ext>
          </a:extLst>
        </xdr:cNvPr>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76201" y="471377"/>
          <a:ext cx="1483242" cy="1504950"/>
        </a:xfrm>
        <a:prstGeom prst="rect">
          <a:avLst/>
        </a:prstGeom>
      </xdr:spPr>
    </xdr:pic>
    <xdr:clientData fLocksWithSheet="0"/>
  </xdr:twoCellAnchor>
  <xdr:twoCellAnchor>
    <xdr:from>
      <xdr:col>9</xdr:col>
      <xdr:colOff>95249</xdr:colOff>
      <xdr:row>4</xdr:row>
      <xdr:rowOff>0</xdr:rowOff>
    </xdr:from>
    <xdr:to>
      <xdr:col>9</xdr:col>
      <xdr:colOff>1738312</xdr:colOff>
      <xdr:row>4</xdr:row>
      <xdr:rowOff>0</xdr:rowOff>
    </xdr:to>
    <xdr:pic>
      <xdr:nvPicPr>
        <xdr:cNvPr id="8504" name="Picture 8503">
          <a:extLst>
            <a:ext uri="{FF2B5EF4-FFF2-40B4-BE49-F238E27FC236}">
              <a16:creationId xmlns:a16="http://schemas.microsoft.com/office/drawing/2014/main" id="{00000000-0008-0000-0100-000038210000}"/>
            </a:ext>
          </a:extLst>
        </xdr:cNvPr>
        <xdr:cNvPicPr>
          <a:picLocks noChangeAspect="1"/>
        </xdr:cNvPicPr>
      </xdr:nvPicPr>
      <xdr:blipFill>
        <a:blip xmlns:r="http://schemas.openxmlformats.org/officeDocument/2006/relationships" r:embed="rId2"/>
        <a:stretch>
          <a:fillRect/>
        </a:stretch>
      </xdr:blipFill>
      <xdr:spPr>
        <a:xfrm>
          <a:off x="11930062" y="2524125"/>
          <a:ext cx="1643063" cy="0"/>
        </a:xfrm>
        <a:prstGeom prst="rect">
          <a:avLst/>
        </a:prstGeom>
      </xdr:spPr>
    </xdr:pic>
    <xdr:clientData fLocksWithSheet="0"/>
  </xdr:twoCellAnchor>
  <xdr:twoCellAnchor>
    <xdr:from>
      <xdr:col>9</xdr:col>
      <xdr:colOff>1785936</xdr:colOff>
      <xdr:row>4</xdr:row>
      <xdr:rowOff>0</xdr:rowOff>
    </xdr:from>
    <xdr:to>
      <xdr:col>9</xdr:col>
      <xdr:colOff>3299663</xdr:colOff>
      <xdr:row>4</xdr:row>
      <xdr:rowOff>0</xdr:rowOff>
    </xdr:to>
    <xdr:pic>
      <xdr:nvPicPr>
        <xdr:cNvPr id="8505" name="Picture 8504">
          <a:extLst>
            <a:ext uri="{FF2B5EF4-FFF2-40B4-BE49-F238E27FC236}">
              <a16:creationId xmlns:a16="http://schemas.microsoft.com/office/drawing/2014/main" id="{00000000-0008-0000-0100-00003921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620749" y="2524125"/>
          <a:ext cx="1513727" cy="0"/>
        </a:xfrm>
        <a:prstGeom prst="rect">
          <a:avLst/>
        </a:prstGeom>
      </xdr:spPr>
    </xdr:pic>
    <xdr:clientData fLocksWithSheet="0"/>
  </xdr:twoCellAnchor>
  <xdr:twoCellAnchor>
    <xdr:from>
      <xdr:col>9</xdr:col>
      <xdr:colOff>107884</xdr:colOff>
      <xdr:row>4</xdr:row>
      <xdr:rowOff>0</xdr:rowOff>
    </xdr:from>
    <xdr:to>
      <xdr:col>9</xdr:col>
      <xdr:colOff>1747389</xdr:colOff>
      <xdr:row>4</xdr:row>
      <xdr:rowOff>0</xdr:rowOff>
    </xdr:to>
    <xdr:pic>
      <xdr:nvPicPr>
        <xdr:cNvPr id="8506" name="Picture 8505">
          <a:extLst>
            <a:ext uri="{FF2B5EF4-FFF2-40B4-BE49-F238E27FC236}">
              <a16:creationId xmlns:a16="http://schemas.microsoft.com/office/drawing/2014/main" id="{00000000-0008-0000-0100-00003A21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942697" y="2524125"/>
          <a:ext cx="1639505" cy="0"/>
        </a:xfrm>
        <a:prstGeom prst="rect">
          <a:avLst/>
        </a:prstGeom>
      </xdr:spPr>
    </xdr:pic>
    <xdr:clientData fLocksWithSheet="0"/>
  </xdr:twoCellAnchor>
  <xdr:twoCellAnchor>
    <xdr:from>
      <xdr:col>9</xdr:col>
      <xdr:colOff>1714500</xdr:colOff>
      <xdr:row>4</xdr:row>
      <xdr:rowOff>0</xdr:rowOff>
    </xdr:from>
    <xdr:to>
      <xdr:col>9</xdr:col>
      <xdr:colOff>3290426</xdr:colOff>
      <xdr:row>4</xdr:row>
      <xdr:rowOff>0</xdr:rowOff>
    </xdr:to>
    <xdr:pic>
      <xdr:nvPicPr>
        <xdr:cNvPr id="8507" name="Picture 8506">
          <a:extLst>
            <a:ext uri="{FF2B5EF4-FFF2-40B4-BE49-F238E27FC236}">
              <a16:creationId xmlns:a16="http://schemas.microsoft.com/office/drawing/2014/main" id="{00000000-0008-0000-0100-00003B210000}"/>
            </a:ext>
          </a:extLst>
        </xdr:cNvPr>
        <xdr:cNvPicPr>
          <a:picLocks noChangeAspect="1"/>
        </xdr:cNvPicPr>
      </xdr:nvPicPr>
      <xdr:blipFill>
        <a:blip xmlns:r="http://schemas.openxmlformats.org/officeDocument/2006/relationships" r:embed="rId5"/>
        <a:stretch>
          <a:fillRect/>
        </a:stretch>
      </xdr:blipFill>
      <xdr:spPr>
        <a:xfrm>
          <a:off x="13549313" y="2524125"/>
          <a:ext cx="1575926" cy="0"/>
        </a:xfrm>
        <a:prstGeom prst="rect">
          <a:avLst/>
        </a:prstGeom>
      </xdr:spPr>
    </xdr:pic>
    <xdr:clientData fLocksWithSheet="0"/>
  </xdr:twoCellAnchor>
  <xdr:twoCellAnchor>
    <xdr:from>
      <xdr:col>9</xdr:col>
      <xdr:colOff>90714</xdr:colOff>
      <xdr:row>4</xdr:row>
      <xdr:rowOff>0</xdr:rowOff>
    </xdr:from>
    <xdr:to>
      <xdr:col>9</xdr:col>
      <xdr:colOff>1768928</xdr:colOff>
      <xdr:row>4</xdr:row>
      <xdr:rowOff>0</xdr:rowOff>
    </xdr:to>
    <xdr:pic>
      <xdr:nvPicPr>
        <xdr:cNvPr id="544" name="Picture 543">
          <a:extLst>
            <a:ext uri="{FF2B5EF4-FFF2-40B4-BE49-F238E27FC236}">
              <a16:creationId xmlns:a16="http://schemas.microsoft.com/office/drawing/2014/main" id="{00000000-0008-0000-0100-00002002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1925527" y="2524125"/>
          <a:ext cx="1678214" cy="0"/>
        </a:xfrm>
        <a:prstGeom prst="rect">
          <a:avLst/>
        </a:prstGeom>
      </xdr:spPr>
    </xdr:pic>
    <xdr:clientData fLocksWithSheet="0"/>
  </xdr:twoCellAnchor>
  <xdr:twoCellAnchor>
    <xdr:from>
      <xdr:col>9</xdr:col>
      <xdr:colOff>1824208</xdr:colOff>
      <xdr:row>4</xdr:row>
      <xdr:rowOff>0</xdr:rowOff>
    </xdr:from>
    <xdr:to>
      <xdr:col>9</xdr:col>
      <xdr:colOff>3311072</xdr:colOff>
      <xdr:row>4</xdr:row>
      <xdr:rowOff>0</xdr:rowOff>
    </xdr:to>
    <xdr:pic>
      <xdr:nvPicPr>
        <xdr:cNvPr id="545" name="Picture 544">
          <a:extLst>
            <a:ext uri="{FF2B5EF4-FFF2-40B4-BE49-F238E27FC236}">
              <a16:creationId xmlns:a16="http://schemas.microsoft.com/office/drawing/2014/main" id="{00000000-0008-0000-0100-000021020000}"/>
            </a:ext>
          </a:extLst>
        </xdr:cNvPr>
        <xdr:cNvPicPr>
          <a:picLocks noChangeAspect="1"/>
        </xdr:cNvPicPr>
      </xdr:nvPicPr>
      <xdr:blipFill>
        <a:blip xmlns:r="http://schemas.openxmlformats.org/officeDocument/2006/relationships" r:embed="rId7" cstate="email">
          <a:extLst>
            <a:ext uri="{BEBA8EAE-BF5A-486C-A8C5-ECC9F3942E4B}">
              <a14:imgProps xmlns:a14="http://schemas.microsoft.com/office/drawing/2010/main">
                <a14:imgLayer r:embed="rId8">
                  <a14:imgEffect>
                    <a14:brightnessContrast bright="20000"/>
                  </a14:imgEffect>
                </a14:imgLayer>
              </a14:imgProps>
            </a:ext>
            <a:ext uri="{28A0092B-C50C-407E-A947-70E740481C1C}">
              <a14:useLocalDpi xmlns:a14="http://schemas.microsoft.com/office/drawing/2010/main"/>
            </a:ext>
          </a:extLst>
        </a:blip>
        <a:stretch>
          <a:fillRect/>
        </a:stretch>
      </xdr:blipFill>
      <xdr:spPr>
        <a:xfrm>
          <a:off x="13659021" y="2524125"/>
          <a:ext cx="1486864" cy="0"/>
        </a:xfrm>
        <a:prstGeom prst="rect">
          <a:avLst/>
        </a:prstGeom>
      </xdr:spPr>
    </xdr:pic>
    <xdr:clientData fLocksWithSheet="0"/>
  </xdr:twoCellAnchor>
  <xdr:twoCellAnchor>
    <xdr:from>
      <xdr:col>9</xdr:col>
      <xdr:colOff>95249</xdr:colOff>
      <xdr:row>4</xdr:row>
      <xdr:rowOff>0</xdr:rowOff>
    </xdr:from>
    <xdr:to>
      <xdr:col>9</xdr:col>
      <xdr:colOff>3357562</xdr:colOff>
      <xdr:row>4</xdr:row>
      <xdr:rowOff>0</xdr:rowOff>
    </xdr:to>
    <xdr:grpSp>
      <xdr:nvGrpSpPr>
        <xdr:cNvPr id="429" name="Group 428">
          <a:extLst>
            <a:ext uri="{FF2B5EF4-FFF2-40B4-BE49-F238E27FC236}">
              <a16:creationId xmlns:a16="http://schemas.microsoft.com/office/drawing/2014/main" id="{92223B92-99F2-449F-B001-84B0EAF32462}"/>
            </a:ext>
          </a:extLst>
        </xdr:cNvPr>
        <xdr:cNvGrpSpPr/>
      </xdr:nvGrpSpPr>
      <xdr:grpSpPr>
        <a:xfrm>
          <a:off x="20669249" y="3692769"/>
          <a:ext cx="3262313" cy="0"/>
          <a:chOff x="10906124" y="22074187"/>
          <a:chExt cx="3262313" cy="4143587"/>
        </a:xfrm>
      </xdr:grpSpPr>
      <xdr:pic>
        <xdr:nvPicPr>
          <xdr:cNvPr id="1497" name="Picture 1496">
            <a:extLst>
              <a:ext uri="{FF2B5EF4-FFF2-40B4-BE49-F238E27FC236}">
                <a16:creationId xmlns:a16="http://schemas.microsoft.com/office/drawing/2014/main" id="{00000000-0008-0000-0100-0000D905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906125" y="22074187"/>
            <a:ext cx="3262312" cy="2011947"/>
          </a:xfrm>
          <a:prstGeom prst="rect">
            <a:avLst/>
          </a:prstGeom>
        </xdr:spPr>
      </xdr:pic>
      <xdr:pic>
        <xdr:nvPicPr>
          <xdr:cNvPr id="1509" name="Picture 1508">
            <a:extLst>
              <a:ext uri="{FF2B5EF4-FFF2-40B4-BE49-F238E27FC236}">
                <a16:creationId xmlns:a16="http://schemas.microsoft.com/office/drawing/2014/main" id="{00000000-0008-0000-0100-0000E505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0906124" y="24122064"/>
            <a:ext cx="3238499" cy="2095710"/>
          </a:xfrm>
          <a:prstGeom prst="rect">
            <a:avLst/>
          </a:prstGeom>
        </xdr:spPr>
      </xdr:pic>
    </xdr:grpSp>
    <xdr:clientData fLocksWithSheet="0"/>
  </xdr:twoCellAnchor>
  <xdr:twoCellAnchor>
    <xdr:from>
      <xdr:col>9</xdr:col>
      <xdr:colOff>1714500</xdr:colOff>
      <xdr:row>4</xdr:row>
      <xdr:rowOff>0</xdr:rowOff>
    </xdr:from>
    <xdr:to>
      <xdr:col>9</xdr:col>
      <xdr:colOff>3333749</xdr:colOff>
      <xdr:row>4</xdr:row>
      <xdr:rowOff>0</xdr:rowOff>
    </xdr:to>
    <xdr:pic>
      <xdr:nvPicPr>
        <xdr:cNvPr id="1696" name="Picture 1695">
          <a:extLst>
            <a:ext uri="{FF2B5EF4-FFF2-40B4-BE49-F238E27FC236}">
              <a16:creationId xmlns:a16="http://schemas.microsoft.com/office/drawing/2014/main" id="{973783A5-374D-4781-AF62-01972D602EB8}"/>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3549313" y="44124563"/>
          <a:ext cx="1619249" cy="0"/>
        </a:xfrm>
        <a:prstGeom prst="rect">
          <a:avLst/>
        </a:prstGeom>
      </xdr:spPr>
    </xdr:pic>
    <xdr:clientData fLocksWithSheet="0"/>
  </xdr:twoCellAnchor>
  <xdr:twoCellAnchor>
    <xdr:from>
      <xdr:col>9</xdr:col>
      <xdr:colOff>95250</xdr:colOff>
      <xdr:row>4</xdr:row>
      <xdr:rowOff>0</xdr:rowOff>
    </xdr:from>
    <xdr:to>
      <xdr:col>9</xdr:col>
      <xdr:colOff>1447800</xdr:colOff>
      <xdr:row>4</xdr:row>
      <xdr:rowOff>0</xdr:rowOff>
    </xdr:to>
    <xdr:pic>
      <xdr:nvPicPr>
        <xdr:cNvPr id="64968" name="Picture 64967">
          <a:extLst>
            <a:ext uri="{FF2B5EF4-FFF2-40B4-BE49-F238E27FC236}">
              <a16:creationId xmlns:a16="http://schemas.microsoft.com/office/drawing/2014/main" id="{E19C6B2A-6DAF-980D-539A-E23CE07430AB}"/>
            </a:ext>
          </a:extLst>
        </xdr:cNvPr>
        <xdr:cNvPicPr>
          <a:picLocks noChangeAspect="1"/>
        </xdr:cNvPicPr>
      </xdr:nvPicPr>
      <xdr:blipFill>
        <a:blip xmlns:r="http://schemas.openxmlformats.org/officeDocument/2006/relationships" r:embed="rId12"/>
        <a:stretch>
          <a:fillRect/>
        </a:stretch>
      </xdr:blipFill>
      <xdr:spPr>
        <a:xfrm>
          <a:off x="12287250" y="158934151"/>
          <a:ext cx="1352550" cy="2400300"/>
        </a:xfrm>
        <a:prstGeom prst="rect">
          <a:avLst/>
        </a:prstGeom>
      </xdr:spPr>
    </xdr:pic>
    <xdr:clientData/>
  </xdr:twoCellAnchor>
  <xdr:twoCellAnchor>
    <xdr:from>
      <xdr:col>9</xdr:col>
      <xdr:colOff>514350</xdr:colOff>
      <xdr:row>4</xdr:row>
      <xdr:rowOff>190501</xdr:rowOff>
    </xdr:from>
    <xdr:to>
      <xdr:col>9</xdr:col>
      <xdr:colOff>2984395</xdr:colOff>
      <xdr:row>4</xdr:row>
      <xdr:rowOff>1981201</xdr:rowOff>
    </xdr:to>
    <xdr:pic>
      <xdr:nvPicPr>
        <xdr:cNvPr id="69378" name="Picture 69377">
          <a:extLst>
            <a:ext uri="{FF2B5EF4-FFF2-40B4-BE49-F238E27FC236}">
              <a16:creationId xmlns:a16="http://schemas.microsoft.com/office/drawing/2014/main" id="{D29FCF3C-CEDA-6862-113B-2FDAF801C7E7}"/>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706350" y="55683151"/>
          <a:ext cx="2470045" cy="1790700"/>
        </a:xfrm>
        <a:prstGeom prst="rect">
          <a:avLst/>
        </a:prstGeom>
      </xdr:spPr>
    </xdr:pic>
    <xdr:clientData/>
  </xdr:twoCellAnchor>
  <xdr:twoCellAnchor>
    <xdr:from>
      <xdr:col>16</xdr:col>
      <xdr:colOff>387792</xdr:colOff>
      <xdr:row>4</xdr:row>
      <xdr:rowOff>304800</xdr:rowOff>
    </xdr:from>
    <xdr:to>
      <xdr:col>16</xdr:col>
      <xdr:colOff>2491956</xdr:colOff>
      <xdr:row>4</xdr:row>
      <xdr:rowOff>1958648</xdr:rowOff>
    </xdr:to>
    <xdr:pic>
      <xdr:nvPicPr>
        <xdr:cNvPr id="674" name="Picture 673">
          <a:extLst>
            <a:ext uri="{FF2B5EF4-FFF2-40B4-BE49-F238E27FC236}">
              <a16:creationId xmlns:a16="http://schemas.microsoft.com/office/drawing/2014/main" id="{430B275C-6D1F-4270-AEB3-F692D2EA3F77}"/>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25495692" y="26384250"/>
          <a:ext cx="2104164" cy="1653848"/>
        </a:xfrm>
        <a:prstGeom prst="rect">
          <a:avLst/>
        </a:prstGeom>
      </xdr:spPr>
    </xdr:pic>
    <xdr:clientData/>
  </xdr:twoCellAnchor>
  <xdr:twoCellAnchor>
    <xdr:from>
      <xdr:col>9</xdr:col>
      <xdr:colOff>114300</xdr:colOff>
      <xdr:row>5</xdr:row>
      <xdr:rowOff>228600</xdr:rowOff>
    </xdr:from>
    <xdr:to>
      <xdr:col>9</xdr:col>
      <xdr:colOff>1461311</xdr:colOff>
      <xdr:row>5</xdr:row>
      <xdr:rowOff>2000250</xdr:rowOff>
    </xdr:to>
    <xdr:pic>
      <xdr:nvPicPr>
        <xdr:cNvPr id="55886" name="Picture 55885">
          <a:extLst>
            <a:ext uri="{FF2B5EF4-FFF2-40B4-BE49-F238E27FC236}">
              <a16:creationId xmlns:a16="http://schemas.microsoft.com/office/drawing/2014/main" id="{5A0383C7-915B-55CE-8A45-DEE62EBBD546}"/>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01600" y="90601800"/>
          <a:ext cx="1347011" cy="1771650"/>
        </a:xfrm>
        <a:prstGeom prst="rect">
          <a:avLst/>
        </a:prstGeom>
      </xdr:spPr>
    </xdr:pic>
    <xdr:clientData/>
  </xdr:twoCellAnchor>
  <xdr:twoCellAnchor>
    <xdr:from>
      <xdr:col>9</xdr:col>
      <xdr:colOff>1553827</xdr:colOff>
      <xdr:row>5</xdr:row>
      <xdr:rowOff>266701</xdr:rowOff>
    </xdr:from>
    <xdr:to>
      <xdr:col>9</xdr:col>
      <xdr:colOff>2835729</xdr:colOff>
      <xdr:row>5</xdr:row>
      <xdr:rowOff>2019301</xdr:rowOff>
    </xdr:to>
    <xdr:pic>
      <xdr:nvPicPr>
        <xdr:cNvPr id="55889" name="Picture 55888">
          <a:extLst>
            <a:ext uri="{FF2B5EF4-FFF2-40B4-BE49-F238E27FC236}">
              <a16:creationId xmlns:a16="http://schemas.microsoft.com/office/drawing/2014/main" id="{19386EDD-5816-9F5F-3D12-C79CA21C94C8}"/>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4241127" y="90639901"/>
          <a:ext cx="1281902" cy="1752600"/>
        </a:xfrm>
        <a:prstGeom prst="rect">
          <a:avLst/>
        </a:prstGeom>
      </xdr:spPr>
    </xdr:pic>
    <xdr:clientData/>
  </xdr:twoCellAnchor>
  <xdr:twoCellAnchor>
    <xdr:from>
      <xdr:col>9</xdr:col>
      <xdr:colOff>133350</xdr:colOff>
      <xdr:row>6</xdr:row>
      <xdr:rowOff>133351</xdr:rowOff>
    </xdr:from>
    <xdr:to>
      <xdr:col>9</xdr:col>
      <xdr:colOff>1306700</xdr:colOff>
      <xdr:row>6</xdr:row>
      <xdr:rowOff>1981201</xdr:rowOff>
    </xdr:to>
    <xdr:pic>
      <xdr:nvPicPr>
        <xdr:cNvPr id="55890" name="Picture 55889">
          <a:extLst>
            <a:ext uri="{FF2B5EF4-FFF2-40B4-BE49-F238E27FC236}">
              <a16:creationId xmlns:a16="http://schemas.microsoft.com/office/drawing/2014/main" id="{62FFCBDD-6E7F-44DA-5480-1F495AF26891}"/>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820650" y="94811851"/>
          <a:ext cx="1173350" cy="1847850"/>
        </a:xfrm>
        <a:prstGeom prst="rect">
          <a:avLst/>
        </a:prstGeom>
      </xdr:spPr>
    </xdr:pic>
    <xdr:clientData/>
  </xdr:twoCellAnchor>
  <xdr:twoCellAnchor>
    <xdr:from>
      <xdr:col>9</xdr:col>
      <xdr:colOff>171451</xdr:colOff>
      <xdr:row>7</xdr:row>
      <xdr:rowOff>133350</xdr:rowOff>
    </xdr:from>
    <xdr:to>
      <xdr:col>9</xdr:col>
      <xdr:colOff>1528101</xdr:colOff>
      <xdr:row>7</xdr:row>
      <xdr:rowOff>1981200</xdr:rowOff>
    </xdr:to>
    <xdr:pic>
      <xdr:nvPicPr>
        <xdr:cNvPr id="773" name="Picture 772">
          <a:extLst>
            <a:ext uri="{FF2B5EF4-FFF2-40B4-BE49-F238E27FC236}">
              <a16:creationId xmlns:a16="http://schemas.microsoft.com/office/drawing/2014/main" id="{2781F082-32A1-4421-B1B0-B187A5F30CF3}"/>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3026391" y="756090690"/>
          <a:ext cx="1356650" cy="1847850"/>
        </a:xfrm>
        <a:prstGeom prst="rect">
          <a:avLst/>
        </a:prstGeom>
      </xdr:spPr>
    </xdr:pic>
    <xdr:clientData/>
  </xdr:twoCellAnchor>
  <xdr:twoCellAnchor>
    <xdr:from>
      <xdr:col>9</xdr:col>
      <xdr:colOff>114300</xdr:colOff>
      <xdr:row>8</xdr:row>
      <xdr:rowOff>114301</xdr:rowOff>
    </xdr:from>
    <xdr:to>
      <xdr:col>9</xdr:col>
      <xdr:colOff>1334983</xdr:colOff>
      <xdr:row>8</xdr:row>
      <xdr:rowOff>1866901</xdr:rowOff>
    </xdr:to>
    <xdr:pic>
      <xdr:nvPicPr>
        <xdr:cNvPr id="56050" name="Picture 56049">
          <a:extLst>
            <a:ext uri="{FF2B5EF4-FFF2-40B4-BE49-F238E27FC236}">
              <a16:creationId xmlns:a16="http://schemas.microsoft.com/office/drawing/2014/main" id="{55485D79-BA8B-43B2-A7E3-B5271CE6155B}"/>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2969240" y="764697481"/>
          <a:ext cx="1220683" cy="1752600"/>
        </a:xfrm>
        <a:prstGeom prst="rect">
          <a:avLst/>
        </a:prstGeom>
      </xdr:spPr>
    </xdr:pic>
    <xdr:clientData/>
  </xdr:twoCellAnchor>
  <xdr:twoCellAnchor>
    <xdr:from>
      <xdr:col>9</xdr:col>
      <xdr:colOff>190500</xdr:colOff>
      <xdr:row>9</xdr:row>
      <xdr:rowOff>171450</xdr:rowOff>
    </xdr:from>
    <xdr:to>
      <xdr:col>9</xdr:col>
      <xdr:colOff>2590800</xdr:colOff>
      <xdr:row>9</xdr:row>
      <xdr:rowOff>1927841</xdr:rowOff>
    </xdr:to>
    <xdr:pic>
      <xdr:nvPicPr>
        <xdr:cNvPr id="56129" name="Picture 56128">
          <a:extLst>
            <a:ext uri="{FF2B5EF4-FFF2-40B4-BE49-F238E27FC236}">
              <a16:creationId xmlns:a16="http://schemas.microsoft.com/office/drawing/2014/main" id="{95D7077A-406B-41C6-B2F3-B602079F3A1B}"/>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045440" y="795440370"/>
          <a:ext cx="2400300" cy="1756391"/>
        </a:xfrm>
        <a:prstGeom prst="rect">
          <a:avLst/>
        </a:prstGeom>
      </xdr:spPr>
    </xdr:pic>
    <xdr:clientData/>
  </xdr:twoCellAnchor>
  <xdr:twoCellAnchor>
    <xdr:from>
      <xdr:col>9</xdr:col>
      <xdr:colOff>190500</xdr:colOff>
      <xdr:row>10</xdr:row>
      <xdr:rowOff>114300</xdr:rowOff>
    </xdr:from>
    <xdr:to>
      <xdr:col>9</xdr:col>
      <xdr:colOff>1248027</xdr:colOff>
      <xdr:row>10</xdr:row>
      <xdr:rowOff>2038350</xdr:rowOff>
    </xdr:to>
    <xdr:pic>
      <xdr:nvPicPr>
        <xdr:cNvPr id="1477" name="Picture 1476">
          <a:extLst>
            <a:ext uri="{FF2B5EF4-FFF2-40B4-BE49-F238E27FC236}">
              <a16:creationId xmlns:a16="http://schemas.microsoft.com/office/drawing/2014/main" id="{42B05ED7-A6BC-4B13-8D76-B6C29E091B93}"/>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3045440" y="877138200"/>
          <a:ext cx="1057527" cy="1924050"/>
        </a:xfrm>
        <a:prstGeom prst="rect">
          <a:avLst/>
        </a:prstGeom>
      </xdr:spPr>
    </xdr:pic>
    <xdr:clientData/>
  </xdr:twoCellAnchor>
  <xdr:twoCellAnchor>
    <xdr:from>
      <xdr:col>9</xdr:col>
      <xdr:colOff>133351</xdr:colOff>
      <xdr:row>11</xdr:row>
      <xdr:rowOff>152400</xdr:rowOff>
    </xdr:from>
    <xdr:to>
      <xdr:col>9</xdr:col>
      <xdr:colOff>2019301</xdr:colOff>
      <xdr:row>11</xdr:row>
      <xdr:rowOff>2060195</xdr:rowOff>
    </xdr:to>
    <xdr:pic>
      <xdr:nvPicPr>
        <xdr:cNvPr id="1478" name="Picture 1477">
          <a:extLst>
            <a:ext uri="{FF2B5EF4-FFF2-40B4-BE49-F238E27FC236}">
              <a16:creationId xmlns:a16="http://schemas.microsoft.com/office/drawing/2014/main" id="{1FB6CBAB-E530-4A82-ABC8-61DE5F0F16AD}"/>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9145251" y="3829050"/>
          <a:ext cx="1885950" cy="1907795"/>
        </a:xfrm>
        <a:prstGeom prst="rect">
          <a:avLst/>
        </a:prstGeom>
      </xdr:spPr>
    </xdr:pic>
    <xdr:clientData/>
  </xdr:twoCellAnchor>
  <xdr:twoCellAnchor>
    <xdr:from>
      <xdr:col>9</xdr:col>
      <xdr:colOff>1356720</xdr:colOff>
      <xdr:row>10</xdr:row>
      <xdr:rowOff>133350</xdr:rowOff>
    </xdr:from>
    <xdr:to>
      <xdr:col>9</xdr:col>
      <xdr:colOff>2514600</xdr:colOff>
      <xdr:row>10</xdr:row>
      <xdr:rowOff>2023360</xdr:rowOff>
    </xdr:to>
    <xdr:pic>
      <xdr:nvPicPr>
        <xdr:cNvPr id="1483" name="Picture 1482">
          <a:extLst>
            <a:ext uri="{FF2B5EF4-FFF2-40B4-BE49-F238E27FC236}">
              <a16:creationId xmlns:a16="http://schemas.microsoft.com/office/drawing/2014/main" id="{E60F41A8-0B1A-41F0-8872-93B510757B9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4211660" y="877157250"/>
          <a:ext cx="1157880" cy="1890010"/>
        </a:xfrm>
        <a:prstGeom prst="rect">
          <a:avLst/>
        </a:prstGeom>
      </xdr:spPr>
    </xdr:pic>
    <xdr:clientData/>
  </xdr:twoCellAnchor>
  <xdr:twoCellAnchor>
    <xdr:from>
      <xdr:col>9</xdr:col>
      <xdr:colOff>171450</xdr:colOff>
      <xdr:row>13</xdr:row>
      <xdr:rowOff>171450</xdr:rowOff>
    </xdr:from>
    <xdr:to>
      <xdr:col>9</xdr:col>
      <xdr:colOff>2647950</xdr:colOff>
      <xdr:row>13</xdr:row>
      <xdr:rowOff>1991219</xdr:rowOff>
    </xdr:to>
    <xdr:pic>
      <xdr:nvPicPr>
        <xdr:cNvPr id="1489" name="Picture 1488">
          <a:extLst>
            <a:ext uri="{FF2B5EF4-FFF2-40B4-BE49-F238E27FC236}">
              <a16:creationId xmlns:a16="http://schemas.microsoft.com/office/drawing/2014/main" id="{8758D1A2-CFB4-4284-835A-3418A23C3FD6}"/>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026390" y="908208750"/>
          <a:ext cx="2476500" cy="1819769"/>
        </a:xfrm>
        <a:prstGeom prst="rect">
          <a:avLst/>
        </a:prstGeom>
      </xdr:spPr>
    </xdr:pic>
    <xdr:clientData/>
  </xdr:twoCellAnchor>
  <xdr:twoCellAnchor>
    <xdr:from>
      <xdr:col>9</xdr:col>
      <xdr:colOff>152401</xdr:colOff>
      <xdr:row>12</xdr:row>
      <xdr:rowOff>342900</xdr:rowOff>
    </xdr:from>
    <xdr:to>
      <xdr:col>9</xdr:col>
      <xdr:colOff>3200401</xdr:colOff>
      <xdr:row>12</xdr:row>
      <xdr:rowOff>1836939</xdr:rowOff>
    </xdr:to>
    <xdr:pic>
      <xdr:nvPicPr>
        <xdr:cNvPr id="1490" name="Picture 1489">
          <a:extLst>
            <a:ext uri="{FF2B5EF4-FFF2-40B4-BE49-F238E27FC236}">
              <a16:creationId xmlns:a16="http://schemas.microsoft.com/office/drawing/2014/main" id="{DA828804-6A95-45F6-86AB-874B84C1779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007341" y="904067280"/>
          <a:ext cx="3048000" cy="1494039"/>
        </a:xfrm>
        <a:prstGeom prst="rect">
          <a:avLst/>
        </a:prstGeom>
      </xdr:spPr>
    </xdr:pic>
    <xdr:clientData/>
  </xdr:twoCellAnchor>
  <xdr:twoCellAnchor>
    <xdr:from>
      <xdr:col>9</xdr:col>
      <xdr:colOff>171450</xdr:colOff>
      <xdr:row>17</xdr:row>
      <xdr:rowOff>190501</xdr:rowOff>
    </xdr:from>
    <xdr:to>
      <xdr:col>9</xdr:col>
      <xdr:colOff>1570119</xdr:colOff>
      <xdr:row>17</xdr:row>
      <xdr:rowOff>2038351</xdr:rowOff>
    </xdr:to>
    <xdr:pic>
      <xdr:nvPicPr>
        <xdr:cNvPr id="1503" name="Picture 1502">
          <a:extLst>
            <a:ext uri="{FF2B5EF4-FFF2-40B4-BE49-F238E27FC236}">
              <a16:creationId xmlns:a16="http://schemas.microsoft.com/office/drawing/2014/main" id="{2E1DAB96-D25B-48B6-8C0C-EDEF97588988}"/>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9221450" y="27698701"/>
          <a:ext cx="1398669" cy="1847850"/>
        </a:xfrm>
        <a:prstGeom prst="rect">
          <a:avLst/>
        </a:prstGeom>
      </xdr:spPr>
    </xdr:pic>
    <xdr:clientData/>
  </xdr:twoCellAnchor>
  <xdr:twoCellAnchor>
    <xdr:from>
      <xdr:col>9</xdr:col>
      <xdr:colOff>114300</xdr:colOff>
      <xdr:row>19</xdr:row>
      <xdr:rowOff>76200</xdr:rowOff>
    </xdr:from>
    <xdr:to>
      <xdr:col>9</xdr:col>
      <xdr:colOff>1712191</xdr:colOff>
      <xdr:row>19</xdr:row>
      <xdr:rowOff>1143000</xdr:rowOff>
    </xdr:to>
    <xdr:pic>
      <xdr:nvPicPr>
        <xdr:cNvPr id="1504" name="Picture 1503">
          <a:extLst>
            <a:ext uri="{FF2B5EF4-FFF2-40B4-BE49-F238E27FC236}">
              <a16:creationId xmlns:a16="http://schemas.microsoft.com/office/drawing/2014/main" id="{1C071221-16B1-4768-9458-A98DA9DFC7C4}"/>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9164300" y="34076640"/>
          <a:ext cx="1597891" cy="1066800"/>
        </a:xfrm>
        <a:prstGeom prst="rect">
          <a:avLst/>
        </a:prstGeom>
      </xdr:spPr>
    </xdr:pic>
    <xdr:clientData/>
  </xdr:twoCellAnchor>
  <xdr:twoCellAnchor>
    <xdr:from>
      <xdr:col>9</xdr:col>
      <xdr:colOff>1790700</xdr:colOff>
      <xdr:row>19</xdr:row>
      <xdr:rowOff>101890</xdr:rowOff>
    </xdr:from>
    <xdr:to>
      <xdr:col>9</xdr:col>
      <xdr:colOff>3353669</xdr:colOff>
      <xdr:row>19</xdr:row>
      <xdr:rowOff>1162050</xdr:rowOff>
    </xdr:to>
    <xdr:pic>
      <xdr:nvPicPr>
        <xdr:cNvPr id="1506" name="Picture 1505">
          <a:extLst>
            <a:ext uri="{FF2B5EF4-FFF2-40B4-BE49-F238E27FC236}">
              <a16:creationId xmlns:a16="http://schemas.microsoft.com/office/drawing/2014/main" id="{B388B81F-ACC9-4E37-83AA-9A54453854D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20840700" y="34102330"/>
          <a:ext cx="1562969" cy="1060160"/>
        </a:xfrm>
        <a:prstGeom prst="rect">
          <a:avLst/>
        </a:prstGeom>
      </xdr:spPr>
    </xdr:pic>
    <xdr:clientData/>
  </xdr:twoCellAnchor>
  <xdr:twoCellAnchor>
    <xdr:from>
      <xdr:col>9</xdr:col>
      <xdr:colOff>190501</xdr:colOff>
      <xdr:row>16</xdr:row>
      <xdr:rowOff>114301</xdr:rowOff>
    </xdr:from>
    <xdr:to>
      <xdr:col>9</xdr:col>
      <xdr:colOff>2684451</xdr:colOff>
      <xdr:row>16</xdr:row>
      <xdr:rowOff>1981201</xdr:rowOff>
    </xdr:to>
    <xdr:pic>
      <xdr:nvPicPr>
        <xdr:cNvPr id="1507" name="Picture 1506">
          <a:extLst>
            <a:ext uri="{FF2B5EF4-FFF2-40B4-BE49-F238E27FC236}">
              <a16:creationId xmlns:a16="http://schemas.microsoft.com/office/drawing/2014/main" id="{FC573E21-FAD8-483E-8EB5-1F5E4E731BCA}"/>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9240501" y="23294341"/>
          <a:ext cx="2493950" cy="1866900"/>
        </a:xfrm>
        <a:prstGeom prst="rect">
          <a:avLst/>
        </a:prstGeom>
      </xdr:spPr>
    </xdr:pic>
    <xdr:clientData/>
  </xdr:twoCellAnchor>
  <xdr:twoCellAnchor>
    <xdr:from>
      <xdr:col>9</xdr:col>
      <xdr:colOff>129352</xdr:colOff>
      <xdr:row>19</xdr:row>
      <xdr:rowOff>1219200</xdr:rowOff>
    </xdr:from>
    <xdr:to>
      <xdr:col>9</xdr:col>
      <xdr:colOff>1591513</xdr:colOff>
      <xdr:row>19</xdr:row>
      <xdr:rowOff>2157138</xdr:rowOff>
    </xdr:to>
    <xdr:pic>
      <xdr:nvPicPr>
        <xdr:cNvPr id="1513" name="Picture 1512">
          <a:extLst>
            <a:ext uri="{FF2B5EF4-FFF2-40B4-BE49-F238E27FC236}">
              <a16:creationId xmlns:a16="http://schemas.microsoft.com/office/drawing/2014/main" id="{C732C29A-C062-411A-A7DF-8C30593C720F}"/>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9179352" y="35219640"/>
          <a:ext cx="1462161" cy="937938"/>
        </a:xfrm>
        <a:prstGeom prst="rect">
          <a:avLst/>
        </a:prstGeom>
      </xdr:spPr>
    </xdr:pic>
    <xdr:clientData/>
  </xdr:twoCellAnchor>
  <xdr:twoCellAnchor>
    <xdr:from>
      <xdr:col>9</xdr:col>
      <xdr:colOff>1659698</xdr:colOff>
      <xdr:row>19</xdr:row>
      <xdr:rowOff>1165860</xdr:rowOff>
    </xdr:from>
    <xdr:to>
      <xdr:col>9</xdr:col>
      <xdr:colOff>3362653</xdr:colOff>
      <xdr:row>19</xdr:row>
      <xdr:rowOff>2941320</xdr:rowOff>
    </xdr:to>
    <xdr:pic>
      <xdr:nvPicPr>
        <xdr:cNvPr id="1514" name="Picture 1513">
          <a:extLst>
            <a:ext uri="{FF2B5EF4-FFF2-40B4-BE49-F238E27FC236}">
              <a16:creationId xmlns:a16="http://schemas.microsoft.com/office/drawing/2014/main" id="{4CFA2CAB-3B53-4F8A-A113-8E00158F31F2}"/>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20709698" y="35166300"/>
          <a:ext cx="1702955" cy="1775460"/>
        </a:xfrm>
        <a:prstGeom prst="rect">
          <a:avLst/>
        </a:prstGeom>
      </xdr:spPr>
    </xdr:pic>
    <xdr:clientData/>
  </xdr:twoCellAnchor>
  <xdr:twoCellAnchor>
    <xdr:from>
      <xdr:col>9</xdr:col>
      <xdr:colOff>106680</xdr:colOff>
      <xdr:row>19</xdr:row>
      <xdr:rowOff>2234728</xdr:rowOff>
    </xdr:from>
    <xdr:to>
      <xdr:col>9</xdr:col>
      <xdr:colOff>1569720</xdr:colOff>
      <xdr:row>19</xdr:row>
      <xdr:rowOff>3779520</xdr:rowOff>
    </xdr:to>
    <xdr:pic>
      <xdr:nvPicPr>
        <xdr:cNvPr id="1516" name="Picture 1515">
          <a:extLst>
            <a:ext uri="{FF2B5EF4-FFF2-40B4-BE49-F238E27FC236}">
              <a16:creationId xmlns:a16="http://schemas.microsoft.com/office/drawing/2014/main" id="{11BC5C84-0620-4680-9455-1EDFA15BE6AD}"/>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9156680" y="36235168"/>
          <a:ext cx="1463040" cy="1544792"/>
        </a:xfrm>
        <a:prstGeom prst="rect">
          <a:avLst/>
        </a:prstGeom>
      </xdr:spPr>
    </xdr:pic>
    <xdr:clientData/>
  </xdr:twoCellAnchor>
  <xdr:twoCellAnchor>
    <xdr:from>
      <xdr:col>9</xdr:col>
      <xdr:colOff>114300</xdr:colOff>
      <xdr:row>20</xdr:row>
      <xdr:rowOff>3774280</xdr:rowOff>
    </xdr:from>
    <xdr:to>
      <xdr:col>9</xdr:col>
      <xdr:colOff>1029211</xdr:colOff>
      <xdr:row>20</xdr:row>
      <xdr:rowOff>4963188</xdr:rowOff>
    </xdr:to>
    <xdr:pic>
      <xdr:nvPicPr>
        <xdr:cNvPr id="1525" name="Picture 1524">
          <a:extLst>
            <a:ext uri="{FF2B5EF4-FFF2-40B4-BE49-F238E27FC236}">
              <a16:creationId xmlns:a16="http://schemas.microsoft.com/office/drawing/2014/main" id="{3DCBEF79-49DB-43E3-B441-934AA8D445E5}"/>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969240" y="943716520"/>
          <a:ext cx="914911" cy="1188908"/>
        </a:xfrm>
        <a:prstGeom prst="rect">
          <a:avLst/>
        </a:prstGeom>
      </xdr:spPr>
    </xdr:pic>
    <xdr:clientData/>
  </xdr:twoCellAnchor>
  <xdr:twoCellAnchor>
    <xdr:from>
      <xdr:col>9</xdr:col>
      <xdr:colOff>1085850</xdr:colOff>
      <xdr:row>20</xdr:row>
      <xdr:rowOff>3832590</xdr:rowOff>
    </xdr:from>
    <xdr:to>
      <xdr:col>9</xdr:col>
      <xdr:colOff>2410369</xdr:colOff>
      <xdr:row>20</xdr:row>
      <xdr:rowOff>4972518</xdr:rowOff>
    </xdr:to>
    <xdr:pic>
      <xdr:nvPicPr>
        <xdr:cNvPr id="1526" name="Picture 1525">
          <a:extLst>
            <a:ext uri="{FF2B5EF4-FFF2-40B4-BE49-F238E27FC236}">
              <a16:creationId xmlns:a16="http://schemas.microsoft.com/office/drawing/2014/main" id="{018725B2-650F-478E-87E1-F92249CF0EA5}"/>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940790" y="943774830"/>
          <a:ext cx="1324519" cy="1139928"/>
        </a:xfrm>
        <a:prstGeom prst="rect">
          <a:avLst/>
        </a:prstGeom>
      </xdr:spPr>
    </xdr:pic>
    <xdr:clientData/>
  </xdr:twoCellAnchor>
  <xdr:twoCellAnchor>
    <xdr:from>
      <xdr:col>9</xdr:col>
      <xdr:colOff>95250</xdr:colOff>
      <xdr:row>20</xdr:row>
      <xdr:rowOff>107284</xdr:rowOff>
    </xdr:from>
    <xdr:to>
      <xdr:col>9</xdr:col>
      <xdr:colOff>1333500</xdr:colOff>
      <xdr:row>20</xdr:row>
      <xdr:rowOff>1286335</xdr:rowOff>
    </xdr:to>
    <xdr:pic>
      <xdr:nvPicPr>
        <xdr:cNvPr id="1527" name="Picture 1526">
          <a:extLst>
            <a:ext uri="{FF2B5EF4-FFF2-40B4-BE49-F238E27FC236}">
              <a16:creationId xmlns:a16="http://schemas.microsoft.com/office/drawing/2014/main" id="{8E567A4D-7A09-402A-AB58-25AE80230C4C}"/>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2950190" y="940049524"/>
          <a:ext cx="1238250" cy="1179051"/>
        </a:xfrm>
        <a:prstGeom prst="rect">
          <a:avLst/>
        </a:prstGeom>
      </xdr:spPr>
    </xdr:pic>
    <xdr:clientData/>
  </xdr:twoCellAnchor>
  <xdr:twoCellAnchor>
    <xdr:from>
      <xdr:col>9</xdr:col>
      <xdr:colOff>1409700</xdr:colOff>
      <xdr:row>20</xdr:row>
      <xdr:rowOff>148438</xdr:rowOff>
    </xdr:from>
    <xdr:to>
      <xdr:col>9</xdr:col>
      <xdr:colOff>3333750</xdr:colOff>
      <xdr:row>20</xdr:row>
      <xdr:rowOff>1352550</xdr:rowOff>
    </xdr:to>
    <xdr:grpSp>
      <xdr:nvGrpSpPr>
        <xdr:cNvPr id="1528" name="Group 1527">
          <a:extLst>
            <a:ext uri="{FF2B5EF4-FFF2-40B4-BE49-F238E27FC236}">
              <a16:creationId xmlns:a16="http://schemas.microsoft.com/office/drawing/2014/main" id="{5795B49D-E896-411D-AB77-F379EBD9B019}"/>
            </a:ext>
          </a:extLst>
        </xdr:cNvPr>
        <xdr:cNvGrpSpPr/>
      </xdr:nvGrpSpPr>
      <xdr:grpSpPr>
        <a:xfrm>
          <a:off x="20421600" y="18745200"/>
          <a:ext cx="1924050" cy="0"/>
          <a:chOff x="12321305" y="931784597"/>
          <a:chExt cx="7600948" cy="10082089"/>
        </a:xfrm>
      </xdr:grpSpPr>
      <xdr:pic>
        <xdr:nvPicPr>
          <xdr:cNvPr id="1529" name="Picture 1528">
            <a:extLst>
              <a:ext uri="{FF2B5EF4-FFF2-40B4-BE49-F238E27FC236}">
                <a16:creationId xmlns:a16="http://schemas.microsoft.com/office/drawing/2014/main" id="{661A0C1A-B0E3-6708-E0C8-41685876766B}"/>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2321305" y="931784597"/>
            <a:ext cx="7600948" cy="10082089"/>
          </a:xfrm>
          <a:prstGeom prst="rect">
            <a:avLst/>
          </a:prstGeom>
        </xdr:spPr>
      </xdr:pic>
      <xdr:sp macro="" textlink="">
        <xdr:nvSpPr>
          <xdr:cNvPr id="1530" name="Rectangle 1529">
            <a:extLst>
              <a:ext uri="{FF2B5EF4-FFF2-40B4-BE49-F238E27FC236}">
                <a16:creationId xmlns:a16="http://schemas.microsoft.com/office/drawing/2014/main" id="{B0F7994C-0557-FA12-0CEE-3477FAF58B93}"/>
              </a:ext>
            </a:extLst>
          </xdr:cNvPr>
          <xdr:cNvSpPr/>
        </xdr:nvSpPr>
        <xdr:spPr>
          <a:xfrm>
            <a:off x="18878550" y="939565050"/>
            <a:ext cx="685800" cy="933450"/>
          </a:xfrm>
          <a:prstGeom prst="rect">
            <a:avLst/>
          </a:prstGeom>
          <a:noFill/>
          <a:ln w="28575">
            <a:solidFill>
              <a:srgbClr val="F94107"/>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135797</xdr:colOff>
      <xdr:row>20</xdr:row>
      <xdr:rowOff>1371600</xdr:rowOff>
    </xdr:from>
    <xdr:to>
      <xdr:col>9</xdr:col>
      <xdr:colOff>1428751</xdr:colOff>
      <xdr:row>20</xdr:row>
      <xdr:rowOff>2238903</xdr:rowOff>
    </xdr:to>
    <xdr:pic>
      <xdr:nvPicPr>
        <xdr:cNvPr id="1531" name="Picture 1530">
          <a:extLst>
            <a:ext uri="{FF2B5EF4-FFF2-40B4-BE49-F238E27FC236}">
              <a16:creationId xmlns:a16="http://schemas.microsoft.com/office/drawing/2014/main" id="{798C04EA-063F-4D29-8D99-EF046609CE52}"/>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990737" y="941313840"/>
          <a:ext cx="1292954" cy="867303"/>
        </a:xfrm>
        <a:prstGeom prst="rect">
          <a:avLst/>
        </a:prstGeom>
      </xdr:spPr>
    </xdr:pic>
    <xdr:clientData/>
  </xdr:twoCellAnchor>
  <xdr:twoCellAnchor>
    <xdr:from>
      <xdr:col>9</xdr:col>
      <xdr:colOff>1466850</xdr:colOff>
      <xdr:row>20</xdr:row>
      <xdr:rowOff>1371601</xdr:rowOff>
    </xdr:from>
    <xdr:to>
      <xdr:col>9</xdr:col>
      <xdr:colOff>2621280</xdr:colOff>
      <xdr:row>20</xdr:row>
      <xdr:rowOff>2240280</xdr:rowOff>
    </xdr:to>
    <xdr:grpSp>
      <xdr:nvGrpSpPr>
        <xdr:cNvPr id="1532" name="Group 1531">
          <a:extLst>
            <a:ext uri="{FF2B5EF4-FFF2-40B4-BE49-F238E27FC236}">
              <a16:creationId xmlns:a16="http://schemas.microsoft.com/office/drawing/2014/main" id="{919FAD2F-061F-4F47-B40F-77215B2D21D4}"/>
            </a:ext>
          </a:extLst>
        </xdr:cNvPr>
        <xdr:cNvGrpSpPr/>
      </xdr:nvGrpSpPr>
      <xdr:grpSpPr>
        <a:xfrm>
          <a:off x="20478750" y="18745200"/>
          <a:ext cx="1154430" cy="0"/>
          <a:chOff x="12858750" y="938574450"/>
          <a:chExt cx="3562847" cy="4896533"/>
        </a:xfrm>
      </xdr:grpSpPr>
      <xdr:pic>
        <xdr:nvPicPr>
          <xdr:cNvPr id="1533" name="Picture 1532">
            <a:extLst>
              <a:ext uri="{FF2B5EF4-FFF2-40B4-BE49-F238E27FC236}">
                <a16:creationId xmlns:a16="http://schemas.microsoft.com/office/drawing/2014/main" id="{6D248A5B-23A6-A976-4D4F-0BFE389EE51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858750" y="938574450"/>
            <a:ext cx="3562847" cy="4896533"/>
          </a:xfrm>
          <a:prstGeom prst="rect">
            <a:avLst/>
          </a:prstGeom>
        </xdr:spPr>
      </xdr:pic>
      <xdr:sp macro="" textlink="">
        <xdr:nvSpPr>
          <xdr:cNvPr id="1534" name="Rectangle 1533">
            <a:extLst>
              <a:ext uri="{FF2B5EF4-FFF2-40B4-BE49-F238E27FC236}">
                <a16:creationId xmlns:a16="http://schemas.microsoft.com/office/drawing/2014/main" id="{623DACAA-DE98-E665-F0BA-3D922C99FB7F}"/>
              </a:ext>
            </a:extLst>
          </xdr:cNvPr>
          <xdr:cNvSpPr/>
        </xdr:nvSpPr>
        <xdr:spPr>
          <a:xfrm>
            <a:off x="14630400" y="941565300"/>
            <a:ext cx="838200" cy="6667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133350</xdr:colOff>
      <xdr:row>15</xdr:row>
      <xdr:rowOff>95250</xdr:rowOff>
    </xdr:from>
    <xdr:to>
      <xdr:col>9</xdr:col>
      <xdr:colOff>1564565</xdr:colOff>
      <xdr:row>15</xdr:row>
      <xdr:rowOff>2057400</xdr:rowOff>
    </xdr:to>
    <xdr:pic>
      <xdr:nvPicPr>
        <xdr:cNvPr id="64960" name="Picture 64959">
          <a:extLst>
            <a:ext uri="{FF2B5EF4-FFF2-40B4-BE49-F238E27FC236}">
              <a16:creationId xmlns:a16="http://schemas.microsoft.com/office/drawing/2014/main" id="{880FF9CF-F267-4C9F-945E-FED7B59C743B}"/>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88290" y="921071310"/>
          <a:ext cx="1431215" cy="1962150"/>
        </a:xfrm>
        <a:prstGeom prst="rect">
          <a:avLst/>
        </a:prstGeom>
      </xdr:spPr>
    </xdr:pic>
    <xdr:clientData/>
  </xdr:twoCellAnchor>
  <xdr:twoCellAnchor>
    <xdr:from>
      <xdr:col>9</xdr:col>
      <xdr:colOff>171450</xdr:colOff>
      <xdr:row>18</xdr:row>
      <xdr:rowOff>171451</xdr:rowOff>
    </xdr:from>
    <xdr:to>
      <xdr:col>9</xdr:col>
      <xdr:colOff>1562100</xdr:colOff>
      <xdr:row>18</xdr:row>
      <xdr:rowOff>2043241</xdr:rowOff>
    </xdr:to>
    <xdr:pic>
      <xdr:nvPicPr>
        <xdr:cNvPr id="64962" name="Picture 64961">
          <a:extLst>
            <a:ext uri="{FF2B5EF4-FFF2-40B4-BE49-F238E27FC236}">
              <a16:creationId xmlns:a16="http://schemas.microsoft.com/office/drawing/2014/main" id="{58267CEB-BA74-4C4F-AA1B-E0E62600BBD6}"/>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9221450" y="29843731"/>
          <a:ext cx="1390650" cy="1871790"/>
        </a:xfrm>
        <a:prstGeom prst="rect">
          <a:avLst/>
        </a:prstGeom>
      </xdr:spPr>
    </xdr:pic>
    <xdr:clientData/>
  </xdr:twoCellAnchor>
  <xdr:twoCellAnchor>
    <xdr:from>
      <xdr:col>9</xdr:col>
      <xdr:colOff>114300</xdr:colOff>
      <xdr:row>20</xdr:row>
      <xdr:rowOff>2343150</xdr:rowOff>
    </xdr:from>
    <xdr:to>
      <xdr:col>9</xdr:col>
      <xdr:colOff>1960493</xdr:colOff>
      <xdr:row>20</xdr:row>
      <xdr:rowOff>3714750</xdr:rowOff>
    </xdr:to>
    <xdr:pic>
      <xdr:nvPicPr>
        <xdr:cNvPr id="64963" name="Picture 64962">
          <a:extLst>
            <a:ext uri="{FF2B5EF4-FFF2-40B4-BE49-F238E27FC236}">
              <a16:creationId xmlns:a16="http://schemas.microsoft.com/office/drawing/2014/main" id="{6DDB523E-F7BC-467B-8679-98A74941FC10}"/>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969240" y="942285390"/>
          <a:ext cx="1846193" cy="1371600"/>
        </a:xfrm>
        <a:prstGeom prst="rect">
          <a:avLst/>
        </a:prstGeom>
      </xdr:spPr>
    </xdr:pic>
    <xdr:clientData/>
  </xdr:twoCellAnchor>
  <xdr:twoCellAnchor>
    <xdr:from>
      <xdr:col>9</xdr:col>
      <xdr:colOff>2048790</xdr:colOff>
      <xdr:row>20</xdr:row>
      <xdr:rowOff>2381250</xdr:rowOff>
    </xdr:from>
    <xdr:to>
      <xdr:col>9</xdr:col>
      <xdr:colOff>3287085</xdr:colOff>
      <xdr:row>20</xdr:row>
      <xdr:rowOff>3695700</xdr:rowOff>
    </xdr:to>
    <xdr:pic>
      <xdr:nvPicPr>
        <xdr:cNvPr id="64964" name="Picture 64963">
          <a:extLst>
            <a:ext uri="{FF2B5EF4-FFF2-40B4-BE49-F238E27FC236}">
              <a16:creationId xmlns:a16="http://schemas.microsoft.com/office/drawing/2014/main" id="{1C30E406-C00E-464A-BEFA-CC88187A2F22}"/>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21077019" y="40100250"/>
          <a:ext cx="1238295" cy="1314450"/>
        </a:xfrm>
        <a:prstGeom prst="rect">
          <a:avLst/>
        </a:prstGeom>
      </xdr:spPr>
    </xdr:pic>
    <xdr:clientData/>
  </xdr:twoCellAnchor>
  <xdr:twoCellAnchor>
    <xdr:from>
      <xdr:col>16</xdr:col>
      <xdr:colOff>190501</xdr:colOff>
      <xdr:row>12</xdr:row>
      <xdr:rowOff>212428</xdr:rowOff>
    </xdr:from>
    <xdr:to>
      <xdr:col>16</xdr:col>
      <xdr:colOff>1715087</xdr:colOff>
      <xdr:row>12</xdr:row>
      <xdr:rowOff>1638300</xdr:rowOff>
    </xdr:to>
    <xdr:pic>
      <xdr:nvPicPr>
        <xdr:cNvPr id="1680" name="Picture 1679">
          <a:extLst>
            <a:ext uri="{FF2B5EF4-FFF2-40B4-BE49-F238E27FC236}">
              <a16:creationId xmlns:a16="http://schemas.microsoft.com/office/drawing/2014/main" id="{ED321403-B44A-4925-80C3-5F3115FFE3FD}"/>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36404551" y="14652328"/>
          <a:ext cx="1524586" cy="1425872"/>
        </a:xfrm>
        <a:prstGeom prst="rect">
          <a:avLst/>
        </a:prstGeom>
      </xdr:spPr>
    </xdr:pic>
    <xdr:clientData/>
  </xdr:twoCellAnchor>
  <xdr:twoCellAnchor>
    <xdr:from>
      <xdr:col>9</xdr:col>
      <xdr:colOff>247650</xdr:colOff>
      <xdr:row>21</xdr:row>
      <xdr:rowOff>171451</xdr:rowOff>
    </xdr:from>
    <xdr:to>
      <xdr:col>9</xdr:col>
      <xdr:colOff>2726182</xdr:colOff>
      <xdr:row>21</xdr:row>
      <xdr:rowOff>2038351</xdr:rowOff>
    </xdr:to>
    <xdr:pic>
      <xdr:nvPicPr>
        <xdr:cNvPr id="1692" name="Picture 1691">
          <a:extLst>
            <a:ext uri="{FF2B5EF4-FFF2-40B4-BE49-F238E27FC236}">
              <a16:creationId xmlns:a16="http://schemas.microsoft.com/office/drawing/2014/main" id="{10FDFE1F-F375-44D1-ACAD-EF0CE2A23439}"/>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02590" y="981718891"/>
          <a:ext cx="2478532" cy="1866900"/>
        </a:xfrm>
        <a:prstGeom prst="rect">
          <a:avLst/>
        </a:prstGeom>
      </xdr:spPr>
    </xdr:pic>
    <xdr:clientData/>
  </xdr:twoCellAnchor>
  <xdr:twoCellAnchor>
    <xdr:from>
      <xdr:col>9</xdr:col>
      <xdr:colOff>171450</xdr:colOff>
      <xdr:row>22</xdr:row>
      <xdr:rowOff>152400</xdr:rowOff>
    </xdr:from>
    <xdr:to>
      <xdr:col>9</xdr:col>
      <xdr:colOff>1604622</xdr:colOff>
      <xdr:row>22</xdr:row>
      <xdr:rowOff>2038350</xdr:rowOff>
    </xdr:to>
    <xdr:pic>
      <xdr:nvPicPr>
        <xdr:cNvPr id="1700" name="Picture 1699">
          <a:extLst>
            <a:ext uri="{FF2B5EF4-FFF2-40B4-BE49-F238E27FC236}">
              <a16:creationId xmlns:a16="http://schemas.microsoft.com/office/drawing/2014/main" id="{739D7FC6-F663-4068-964C-1B1D749334E2}"/>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058650" y="124320300"/>
          <a:ext cx="1433172" cy="1885950"/>
        </a:xfrm>
        <a:prstGeom prst="rect">
          <a:avLst/>
        </a:prstGeom>
      </xdr:spPr>
    </xdr:pic>
    <xdr:clientData/>
  </xdr:twoCellAnchor>
  <xdr:twoCellAnchor>
    <xdr:from>
      <xdr:col>9</xdr:col>
      <xdr:colOff>247650</xdr:colOff>
      <xdr:row>23</xdr:row>
      <xdr:rowOff>171450</xdr:rowOff>
    </xdr:from>
    <xdr:to>
      <xdr:col>9</xdr:col>
      <xdr:colOff>1631403</xdr:colOff>
      <xdr:row>23</xdr:row>
      <xdr:rowOff>2057400</xdr:rowOff>
    </xdr:to>
    <xdr:pic>
      <xdr:nvPicPr>
        <xdr:cNvPr id="1701" name="Picture 1700">
          <a:extLst>
            <a:ext uri="{FF2B5EF4-FFF2-40B4-BE49-F238E27FC236}">
              <a16:creationId xmlns:a16="http://schemas.microsoft.com/office/drawing/2014/main" id="{9BF9656D-3C1C-4120-A3C0-4F6547E5250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02590" y="1005439950"/>
          <a:ext cx="1383753" cy="1885950"/>
        </a:xfrm>
        <a:prstGeom prst="rect">
          <a:avLst/>
        </a:prstGeom>
      </xdr:spPr>
    </xdr:pic>
    <xdr:clientData/>
  </xdr:twoCellAnchor>
  <xdr:twoCellAnchor>
    <xdr:from>
      <xdr:col>9</xdr:col>
      <xdr:colOff>190500</xdr:colOff>
      <xdr:row>24</xdr:row>
      <xdr:rowOff>228601</xdr:rowOff>
    </xdr:from>
    <xdr:to>
      <xdr:col>9</xdr:col>
      <xdr:colOff>1550743</xdr:colOff>
      <xdr:row>24</xdr:row>
      <xdr:rowOff>2019301</xdr:rowOff>
    </xdr:to>
    <xdr:pic>
      <xdr:nvPicPr>
        <xdr:cNvPr id="7592" name="Picture 7591">
          <a:extLst>
            <a:ext uri="{FF2B5EF4-FFF2-40B4-BE49-F238E27FC236}">
              <a16:creationId xmlns:a16="http://schemas.microsoft.com/office/drawing/2014/main" id="{C244CB92-89A9-A910-68ED-64B19BC97667}"/>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9240500" y="50916841"/>
          <a:ext cx="1360243" cy="1790700"/>
        </a:xfrm>
        <a:prstGeom prst="rect">
          <a:avLst/>
        </a:prstGeom>
      </xdr:spPr>
    </xdr:pic>
    <xdr:clientData/>
  </xdr:twoCellAnchor>
  <xdr:twoCellAnchor>
    <xdr:from>
      <xdr:col>16</xdr:col>
      <xdr:colOff>865442</xdr:colOff>
      <xdr:row>24</xdr:row>
      <xdr:rowOff>106326</xdr:rowOff>
    </xdr:from>
    <xdr:to>
      <xdr:col>16</xdr:col>
      <xdr:colOff>2284366</xdr:colOff>
      <xdr:row>24</xdr:row>
      <xdr:rowOff>2070395</xdr:rowOff>
    </xdr:to>
    <xdr:pic>
      <xdr:nvPicPr>
        <xdr:cNvPr id="7601" name="Picture 7600">
          <a:extLst>
            <a:ext uri="{FF2B5EF4-FFF2-40B4-BE49-F238E27FC236}">
              <a16:creationId xmlns:a16="http://schemas.microsoft.com/office/drawing/2014/main" id="{4FD3F9E2-774A-43D5-BD72-83F9D162A165}"/>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36850892" y="1018157376"/>
          <a:ext cx="1418924" cy="1964069"/>
        </a:xfrm>
        <a:prstGeom prst="rect">
          <a:avLst/>
        </a:prstGeom>
      </xdr:spPr>
    </xdr:pic>
    <xdr:clientData/>
  </xdr:twoCellAnchor>
  <xdr:twoCellAnchor>
    <xdr:from>
      <xdr:col>9</xdr:col>
      <xdr:colOff>133350</xdr:colOff>
      <xdr:row>25</xdr:row>
      <xdr:rowOff>76200</xdr:rowOff>
    </xdr:from>
    <xdr:to>
      <xdr:col>9</xdr:col>
      <xdr:colOff>2114549</xdr:colOff>
      <xdr:row>25</xdr:row>
      <xdr:rowOff>2095500</xdr:rowOff>
    </xdr:to>
    <xdr:pic>
      <xdr:nvPicPr>
        <xdr:cNvPr id="69453" name="Picture 69452">
          <a:extLst>
            <a:ext uri="{FF2B5EF4-FFF2-40B4-BE49-F238E27FC236}">
              <a16:creationId xmlns:a16="http://schemas.microsoft.com/office/drawing/2014/main" id="{40287C85-6B6A-B92C-84EA-9A4235E77407}"/>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8916650" y="5962650"/>
          <a:ext cx="1981199" cy="2019300"/>
        </a:xfrm>
        <a:prstGeom prst="rect">
          <a:avLst/>
        </a:prstGeom>
      </xdr:spPr>
    </xdr:pic>
    <xdr:clientData/>
  </xdr:twoCellAnchor>
  <xdr:twoCellAnchor>
    <xdr:from>
      <xdr:col>9</xdr:col>
      <xdr:colOff>152400</xdr:colOff>
      <xdr:row>26</xdr:row>
      <xdr:rowOff>209550</xdr:rowOff>
    </xdr:from>
    <xdr:to>
      <xdr:col>9</xdr:col>
      <xdr:colOff>1490279</xdr:colOff>
      <xdr:row>26</xdr:row>
      <xdr:rowOff>2000250</xdr:rowOff>
    </xdr:to>
    <xdr:pic>
      <xdr:nvPicPr>
        <xdr:cNvPr id="69455" name="Picture 69454">
          <a:extLst>
            <a:ext uri="{FF2B5EF4-FFF2-40B4-BE49-F238E27FC236}">
              <a16:creationId xmlns:a16="http://schemas.microsoft.com/office/drawing/2014/main" id="{728A2396-4343-FF00-9699-5675A01B575F}"/>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8935700" y="8305800"/>
          <a:ext cx="1337879" cy="1790700"/>
        </a:xfrm>
        <a:prstGeom prst="rect">
          <a:avLst/>
        </a:prstGeom>
      </xdr:spPr>
    </xdr:pic>
    <xdr:clientData/>
  </xdr:twoCellAnchor>
  <xdr:twoCellAnchor>
    <xdr:from>
      <xdr:col>9</xdr:col>
      <xdr:colOff>152400</xdr:colOff>
      <xdr:row>28</xdr:row>
      <xdr:rowOff>171450</xdr:rowOff>
    </xdr:from>
    <xdr:to>
      <xdr:col>9</xdr:col>
      <xdr:colOff>1564189</xdr:colOff>
      <xdr:row>28</xdr:row>
      <xdr:rowOff>2057400</xdr:rowOff>
    </xdr:to>
    <xdr:pic>
      <xdr:nvPicPr>
        <xdr:cNvPr id="69459" name="Picture 69458">
          <a:extLst>
            <a:ext uri="{FF2B5EF4-FFF2-40B4-BE49-F238E27FC236}">
              <a16:creationId xmlns:a16="http://schemas.microsoft.com/office/drawing/2014/main" id="{80F548F3-0F5E-4132-C0B4-91B3BEEEED86}"/>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8935700" y="36995100"/>
          <a:ext cx="1411789" cy="1885950"/>
        </a:xfrm>
        <a:prstGeom prst="rect">
          <a:avLst/>
        </a:prstGeom>
      </xdr:spPr>
    </xdr:pic>
    <xdr:clientData/>
  </xdr:twoCellAnchor>
  <xdr:twoCellAnchor>
    <xdr:from>
      <xdr:col>9</xdr:col>
      <xdr:colOff>133351</xdr:colOff>
      <xdr:row>29</xdr:row>
      <xdr:rowOff>152401</xdr:rowOff>
    </xdr:from>
    <xdr:to>
      <xdr:col>9</xdr:col>
      <xdr:colOff>1577747</xdr:colOff>
      <xdr:row>29</xdr:row>
      <xdr:rowOff>2095501</xdr:rowOff>
    </xdr:to>
    <xdr:pic>
      <xdr:nvPicPr>
        <xdr:cNvPr id="69460" name="Picture 69459">
          <a:extLst>
            <a:ext uri="{FF2B5EF4-FFF2-40B4-BE49-F238E27FC236}">
              <a16:creationId xmlns:a16="http://schemas.microsoft.com/office/drawing/2014/main" id="{EE03F188-F698-3FD3-EF18-54B52D6E145C}"/>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8916651" y="43605451"/>
          <a:ext cx="1444396" cy="1943100"/>
        </a:xfrm>
        <a:prstGeom prst="rect">
          <a:avLst/>
        </a:prstGeom>
      </xdr:spPr>
    </xdr:pic>
    <xdr:clientData/>
  </xdr:twoCellAnchor>
  <xdr:twoCellAnchor>
    <xdr:from>
      <xdr:col>16</xdr:col>
      <xdr:colOff>133350</xdr:colOff>
      <xdr:row>22</xdr:row>
      <xdr:rowOff>76200</xdr:rowOff>
    </xdr:from>
    <xdr:to>
      <xdr:col>16</xdr:col>
      <xdr:colOff>1017347</xdr:colOff>
      <xdr:row>22</xdr:row>
      <xdr:rowOff>1623194</xdr:rowOff>
    </xdr:to>
    <xdr:pic>
      <xdr:nvPicPr>
        <xdr:cNvPr id="69486" name="Picture 69485">
          <a:extLst>
            <a:ext uri="{FF2B5EF4-FFF2-40B4-BE49-F238E27FC236}">
              <a16:creationId xmlns:a16="http://schemas.microsoft.com/office/drawing/2014/main" id="{1A7AFBD2-072E-45BE-AC8F-6362CA78EEA6}"/>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32396430" y="55946040"/>
          <a:ext cx="883997" cy="1546994"/>
        </a:xfrm>
        <a:prstGeom prst="rect">
          <a:avLst/>
        </a:prstGeom>
      </xdr:spPr>
    </xdr:pic>
    <xdr:clientData/>
  </xdr:twoCellAnchor>
  <xdr:twoCellAnchor>
    <xdr:from>
      <xdr:col>16</xdr:col>
      <xdr:colOff>1066800</xdr:colOff>
      <xdr:row>22</xdr:row>
      <xdr:rowOff>95250</xdr:rowOff>
    </xdr:from>
    <xdr:to>
      <xdr:col>16</xdr:col>
      <xdr:colOff>1950797</xdr:colOff>
      <xdr:row>22</xdr:row>
      <xdr:rowOff>1634623</xdr:rowOff>
    </xdr:to>
    <xdr:pic>
      <xdr:nvPicPr>
        <xdr:cNvPr id="69487" name="Picture 69486">
          <a:extLst>
            <a:ext uri="{FF2B5EF4-FFF2-40B4-BE49-F238E27FC236}">
              <a16:creationId xmlns:a16="http://schemas.microsoft.com/office/drawing/2014/main" id="{7DF4CF21-C629-40C6-B995-687A792B20B3}"/>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33329880" y="55965090"/>
          <a:ext cx="883997" cy="1539373"/>
        </a:xfrm>
        <a:prstGeom prst="rect">
          <a:avLst/>
        </a:prstGeom>
      </xdr:spPr>
    </xdr:pic>
    <xdr:clientData/>
  </xdr:twoCellAnchor>
  <xdr:twoCellAnchor>
    <xdr:from>
      <xdr:col>16</xdr:col>
      <xdr:colOff>2057400</xdr:colOff>
      <xdr:row>22</xdr:row>
      <xdr:rowOff>133350</xdr:rowOff>
    </xdr:from>
    <xdr:to>
      <xdr:col>16</xdr:col>
      <xdr:colOff>2979500</xdr:colOff>
      <xdr:row>22</xdr:row>
      <xdr:rowOff>1710827</xdr:rowOff>
    </xdr:to>
    <xdr:pic>
      <xdr:nvPicPr>
        <xdr:cNvPr id="69488" name="Picture 69487">
          <a:extLst>
            <a:ext uri="{FF2B5EF4-FFF2-40B4-BE49-F238E27FC236}">
              <a16:creationId xmlns:a16="http://schemas.microsoft.com/office/drawing/2014/main" id="{883695A0-5BD9-48F9-ADC0-234F62E57784}"/>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38049200" y="63061850"/>
          <a:ext cx="922100" cy="1577477"/>
        </a:xfrm>
        <a:prstGeom prst="rect">
          <a:avLst/>
        </a:prstGeom>
      </xdr:spPr>
    </xdr:pic>
    <xdr:clientData/>
  </xdr:twoCellAnchor>
  <xdr:twoCellAnchor>
    <xdr:from>
      <xdr:col>16</xdr:col>
      <xdr:colOff>857250</xdr:colOff>
      <xdr:row>26</xdr:row>
      <xdr:rowOff>196702</xdr:rowOff>
    </xdr:from>
    <xdr:to>
      <xdr:col>16</xdr:col>
      <xdr:colOff>2133742</xdr:colOff>
      <xdr:row>26</xdr:row>
      <xdr:rowOff>2066911</xdr:rowOff>
    </xdr:to>
    <xdr:pic>
      <xdr:nvPicPr>
        <xdr:cNvPr id="65010" name="Picture 65009">
          <a:extLst>
            <a:ext uri="{FF2B5EF4-FFF2-40B4-BE49-F238E27FC236}">
              <a16:creationId xmlns:a16="http://schemas.microsoft.com/office/drawing/2014/main" id="{0E031E24-9F23-46B5-8F6D-16E474D3B98E}"/>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36846510" y="8822542"/>
          <a:ext cx="1276492" cy="1870209"/>
        </a:xfrm>
        <a:prstGeom prst="rect">
          <a:avLst/>
        </a:prstGeom>
      </xdr:spPr>
    </xdr:pic>
    <xdr:clientData/>
  </xdr:twoCellAnchor>
  <xdr:twoCellAnchor>
    <xdr:from>
      <xdr:col>9</xdr:col>
      <xdr:colOff>133350</xdr:colOff>
      <xdr:row>39</xdr:row>
      <xdr:rowOff>133350</xdr:rowOff>
    </xdr:from>
    <xdr:to>
      <xdr:col>9</xdr:col>
      <xdr:colOff>1364297</xdr:colOff>
      <xdr:row>39</xdr:row>
      <xdr:rowOff>1809750</xdr:rowOff>
    </xdr:to>
    <xdr:pic>
      <xdr:nvPicPr>
        <xdr:cNvPr id="69513" name="Picture 69512">
          <a:extLst>
            <a:ext uri="{FF2B5EF4-FFF2-40B4-BE49-F238E27FC236}">
              <a16:creationId xmlns:a16="http://schemas.microsoft.com/office/drawing/2014/main" id="{CEF22A14-73E7-1429-A263-4DD16134EFA7}"/>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9145250" y="17297400"/>
          <a:ext cx="1230947" cy="1676400"/>
        </a:xfrm>
        <a:prstGeom prst="rect">
          <a:avLst/>
        </a:prstGeom>
      </xdr:spPr>
    </xdr:pic>
    <xdr:clientData/>
  </xdr:twoCellAnchor>
  <xdr:twoCellAnchor>
    <xdr:from>
      <xdr:col>9</xdr:col>
      <xdr:colOff>114301</xdr:colOff>
      <xdr:row>42</xdr:row>
      <xdr:rowOff>114300</xdr:rowOff>
    </xdr:from>
    <xdr:to>
      <xdr:col>9</xdr:col>
      <xdr:colOff>1333501</xdr:colOff>
      <xdr:row>42</xdr:row>
      <xdr:rowOff>1799665</xdr:rowOff>
    </xdr:to>
    <xdr:pic>
      <xdr:nvPicPr>
        <xdr:cNvPr id="69515" name="Picture 69514">
          <a:extLst>
            <a:ext uri="{FF2B5EF4-FFF2-40B4-BE49-F238E27FC236}">
              <a16:creationId xmlns:a16="http://schemas.microsoft.com/office/drawing/2014/main" id="{89624A90-85F3-097F-B818-DAE5F59AD43C}"/>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9126201" y="68599050"/>
          <a:ext cx="1219200" cy="1685365"/>
        </a:xfrm>
        <a:prstGeom prst="rect">
          <a:avLst/>
        </a:prstGeom>
      </xdr:spPr>
    </xdr:pic>
    <xdr:clientData/>
  </xdr:twoCellAnchor>
  <xdr:twoCellAnchor>
    <xdr:from>
      <xdr:col>9</xdr:col>
      <xdr:colOff>133350</xdr:colOff>
      <xdr:row>41</xdr:row>
      <xdr:rowOff>114300</xdr:rowOff>
    </xdr:from>
    <xdr:to>
      <xdr:col>9</xdr:col>
      <xdr:colOff>2401722</xdr:colOff>
      <xdr:row>41</xdr:row>
      <xdr:rowOff>1809750</xdr:rowOff>
    </xdr:to>
    <xdr:pic>
      <xdr:nvPicPr>
        <xdr:cNvPr id="69516" name="Picture 69515">
          <a:extLst>
            <a:ext uri="{FF2B5EF4-FFF2-40B4-BE49-F238E27FC236}">
              <a16:creationId xmlns:a16="http://schemas.microsoft.com/office/drawing/2014/main" id="{A8AA27EA-0FD6-BEB7-CD44-E766BEFF794B}"/>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9145250" y="66655950"/>
          <a:ext cx="2268372" cy="1695450"/>
        </a:xfrm>
        <a:prstGeom prst="rect">
          <a:avLst/>
        </a:prstGeom>
      </xdr:spPr>
    </xdr:pic>
    <xdr:clientData/>
  </xdr:twoCellAnchor>
  <xdr:twoCellAnchor>
    <xdr:from>
      <xdr:col>9</xdr:col>
      <xdr:colOff>133350</xdr:colOff>
      <xdr:row>40</xdr:row>
      <xdr:rowOff>209550</xdr:rowOff>
    </xdr:from>
    <xdr:to>
      <xdr:col>9</xdr:col>
      <xdr:colOff>2335853</xdr:colOff>
      <xdr:row>40</xdr:row>
      <xdr:rowOff>1809750</xdr:rowOff>
    </xdr:to>
    <xdr:pic>
      <xdr:nvPicPr>
        <xdr:cNvPr id="69517" name="Picture 69516">
          <a:extLst>
            <a:ext uri="{FF2B5EF4-FFF2-40B4-BE49-F238E27FC236}">
              <a16:creationId xmlns:a16="http://schemas.microsoft.com/office/drawing/2014/main" id="{B96EDAC7-89EF-EA95-2D71-5ECBB3CB806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9145250" y="88201500"/>
          <a:ext cx="2202503" cy="1600200"/>
        </a:xfrm>
        <a:prstGeom prst="rect">
          <a:avLst/>
        </a:prstGeom>
      </xdr:spPr>
    </xdr:pic>
    <xdr:clientData/>
  </xdr:twoCellAnchor>
  <xdr:twoCellAnchor>
    <xdr:from>
      <xdr:col>9</xdr:col>
      <xdr:colOff>1481936</xdr:colOff>
      <xdr:row>42</xdr:row>
      <xdr:rowOff>266700</xdr:rowOff>
    </xdr:from>
    <xdr:to>
      <xdr:col>9</xdr:col>
      <xdr:colOff>3410779</xdr:colOff>
      <xdr:row>42</xdr:row>
      <xdr:rowOff>1648419</xdr:rowOff>
    </xdr:to>
    <xdr:pic>
      <xdr:nvPicPr>
        <xdr:cNvPr id="69521" name="Picture 69520">
          <a:extLst>
            <a:ext uri="{FF2B5EF4-FFF2-40B4-BE49-F238E27FC236}">
              <a16:creationId xmlns:a16="http://schemas.microsoft.com/office/drawing/2014/main" id="{AE107DFD-834C-D940-818D-92072BEFD81F}"/>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20493836" y="201682350"/>
          <a:ext cx="1928843" cy="1381719"/>
        </a:xfrm>
        <a:prstGeom prst="rect">
          <a:avLst/>
        </a:prstGeom>
      </xdr:spPr>
    </xdr:pic>
    <xdr:clientData/>
  </xdr:twoCellAnchor>
  <xdr:twoCellAnchor>
    <xdr:from>
      <xdr:col>9</xdr:col>
      <xdr:colOff>133351</xdr:colOff>
      <xdr:row>43</xdr:row>
      <xdr:rowOff>152400</xdr:rowOff>
    </xdr:from>
    <xdr:to>
      <xdr:col>9</xdr:col>
      <xdr:colOff>1511337</xdr:colOff>
      <xdr:row>43</xdr:row>
      <xdr:rowOff>1809750</xdr:rowOff>
    </xdr:to>
    <xdr:pic>
      <xdr:nvPicPr>
        <xdr:cNvPr id="69532" name="Picture 69531">
          <a:extLst>
            <a:ext uri="{FF2B5EF4-FFF2-40B4-BE49-F238E27FC236}">
              <a16:creationId xmlns:a16="http://schemas.microsoft.com/office/drawing/2014/main" id="{6F2E9E49-E6A4-D25D-2CC1-C33046EDCA12}"/>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9145251" y="211283550"/>
          <a:ext cx="1377986" cy="1657350"/>
        </a:xfrm>
        <a:prstGeom prst="rect">
          <a:avLst/>
        </a:prstGeom>
      </xdr:spPr>
    </xdr:pic>
    <xdr:clientData/>
  </xdr:twoCellAnchor>
  <xdr:twoCellAnchor>
    <xdr:from>
      <xdr:col>9</xdr:col>
      <xdr:colOff>1638300</xdr:colOff>
      <xdr:row>43</xdr:row>
      <xdr:rowOff>115638</xdr:rowOff>
    </xdr:from>
    <xdr:to>
      <xdr:col>9</xdr:col>
      <xdr:colOff>2943793</xdr:colOff>
      <xdr:row>43</xdr:row>
      <xdr:rowOff>1781900</xdr:rowOff>
    </xdr:to>
    <xdr:pic>
      <xdr:nvPicPr>
        <xdr:cNvPr id="69533" name="Picture 69532">
          <a:extLst>
            <a:ext uri="{FF2B5EF4-FFF2-40B4-BE49-F238E27FC236}">
              <a16:creationId xmlns:a16="http://schemas.microsoft.com/office/drawing/2014/main" id="{FF57FE8F-A1A0-0FAC-1E21-9929D109D8E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20650200" y="211246788"/>
          <a:ext cx="1305493" cy="1666262"/>
        </a:xfrm>
        <a:prstGeom prst="rect">
          <a:avLst/>
        </a:prstGeom>
      </xdr:spPr>
    </xdr:pic>
    <xdr:clientData/>
  </xdr:twoCellAnchor>
  <xdr:twoCellAnchor>
    <xdr:from>
      <xdr:col>9</xdr:col>
      <xdr:colOff>190500</xdr:colOff>
      <xdr:row>34</xdr:row>
      <xdr:rowOff>152400</xdr:rowOff>
    </xdr:from>
    <xdr:to>
      <xdr:col>9</xdr:col>
      <xdr:colOff>2820719</xdr:colOff>
      <xdr:row>34</xdr:row>
      <xdr:rowOff>1733550</xdr:rowOff>
    </xdr:to>
    <xdr:pic>
      <xdr:nvPicPr>
        <xdr:cNvPr id="69535" name="Picture 69534">
          <a:extLst>
            <a:ext uri="{FF2B5EF4-FFF2-40B4-BE49-F238E27FC236}">
              <a16:creationId xmlns:a16="http://schemas.microsoft.com/office/drawing/2014/main" id="{A5356A13-BA34-A7BB-96A3-8D2E842A2E55}"/>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9202400" y="139388850"/>
          <a:ext cx="2630219" cy="1581150"/>
        </a:xfrm>
        <a:prstGeom prst="rect">
          <a:avLst/>
        </a:prstGeom>
      </xdr:spPr>
    </xdr:pic>
    <xdr:clientData/>
  </xdr:twoCellAnchor>
  <xdr:twoCellAnchor>
    <xdr:from>
      <xdr:col>16</xdr:col>
      <xdr:colOff>803911</xdr:colOff>
      <xdr:row>41</xdr:row>
      <xdr:rowOff>142344</xdr:rowOff>
    </xdr:from>
    <xdr:to>
      <xdr:col>16</xdr:col>
      <xdr:colOff>2177508</xdr:colOff>
      <xdr:row>41</xdr:row>
      <xdr:rowOff>1847850</xdr:rowOff>
    </xdr:to>
    <xdr:pic>
      <xdr:nvPicPr>
        <xdr:cNvPr id="69550" name="Picture 69549">
          <a:extLst>
            <a:ext uri="{FF2B5EF4-FFF2-40B4-BE49-F238E27FC236}">
              <a16:creationId xmlns:a16="http://schemas.microsoft.com/office/drawing/2014/main" id="{32CD610C-4270-4E56-A5A7-02C3F3C24575}"/>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37017961" y="66683994"/>
          <a:ext cx="1373597" cy="1705506"/>
        </a:xfrm>
        <a:prstGeom prst="rect">
          <a:avLst/>
        </a:prstGeom>
      </xdr:spPr>
    </xdr:pic>
    <xdr:clientData/>
  </xdr:twoCellAnchor>
  <xdr:twoCellAnchor>
    <xdr:from>
      <xdr:col>16</xdr:col>
      <xdr:colOff>190500</xdr:colOff>
      <xdr:row>42</xdr:row>
      <xdr:rowOff>120956</xdr:rowOff>
    </xdr:from>
    <xdr:to>
      <xdr:col>16</xdr:col>
      <xdr:colOff>1373185</xdr:colOff>
      <xdr:row>42</xdr:row>
      <xdr:rowOff>1589419</xdr:rowOff>
    </xdr:to>
    <xdr:pic>
      <xdr:nvPicPr>
        <xdr:cNvPr id="69554" name="Picture 69553">
          <a:extLst>
            <a:ext uri="{FF2B5EF4-FFF2-40B4-BE49-F238E27FC236}">
              <a16:creationId xmlns:a16="http://schemas.microsoft.com/office/drawing/2014/main" id="{55BCCF82-3516-4828-A4DB-8E0185382496}"/>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36404550" y="44069306"/>
          <a:ext cx="1182685" cy="1468463"/>
        </a:xfrm>
        <a:prstGeom prst="rect">
          <a:avLst/>
        </a:prstGeom>
      </xdr:spPr>
    </xdr:pic>
    <xdr:clientData/>
  </xdr:twoCellAnchor>
  <xdr:twoCellAnchor>
    <xdr:from>
      <xdr:col>16</xdr:col>
      <xdr:colOff>95250</xdr:colOff>
      <xdr:row>39</xdr:row>
      <xdr:rowOff>95250</xdr:rowOff>
    </xdr:from>
    <xdr:to>
      <xdr:col>16</xdr:col>
      <xdr:colOff>1172149</xdr:colOff>
      <xdr:row>39</xdr:row>
      <xdr:rowOff>1066800</xdr:rowOff>
    </xdr:to>
    <xdr:pic>
      <xdr:nvPicPr>
        <xdr:cNvPr id="69568" name="Picture 69567">
          <a:extLst>
            <a:ext uri="{FF2B5EF4-FFF2-40B4-BE49-F238E27FC236}">
              <a16:creationId xmlns:a16="http://schemas.microsoft.com/office/drawing/2014/main" id="{09073444-2E21-4D05-A83A-5CCD9D931768}"/>
            </a:ext>
          </a:extLst>
        </xdr:cNvPr>
        <xdr:cNvPicPr>
          <a:picLocks noChangeAspect="1" noChangeArrowheads="1"/>
        </xdr:cNvPicPr>
      </xdr:nvPicPr>
      <xdr:blipFill>
        <a:blip xmlns:r="http://schemas.openxmlformats.org/officeDocument/2006/relationships" r:embed="rId67" cstate="email">
          <a:extLst>
            <a:ext uri="{28A0092B-C50C-407E-A947-70E740481C1C}">
              <a14:useLocalDpi xmlns:a14="http://schemas.microsoft.com/office/drawing/2010/main"/>
            </a:ext>
          </a:extLst>
        </a:blip>
        <a:srcRect/>
        <a:stretch>
          <a:fillRect/>
        </a:stretch>
      </xdr:blipFill>
      <xdr:spPr bwMode="auto">
        <a:xfrm>
          <a:off x="36309300" y="32365950"/>
          <a:ext cx="1076899"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114300</xdr:colOff>
      <xdr:row>51</xdr:row>
      <xdr:rowOff>114300</xdr:rowOff>
    </xdr:from>
    <xdr:to>
      <xdr:col>9</xdr:col>
      <xdr:colOff>1585552</xdr:colOff>
      <xdr:row>51</xdr:row>
      <xdr:rowOff>2000249</xdr:rowOff>
    </xdr:to>
    <xdr:pic>
      <xdr:nvPicPr>
        <xdr:cNvPr id="69584" name="Picture 69583">
          <a:extLst>
            <a:ext uri="{FF2B5EF4-FFF2-40B4-BE49-F238E27FC236}">
              <a16:creationId xmlns:a16="http://schemas.microsoft.com/office/drawing/2014/main" id="{A5321DE5-3635-EFFD-E8C4-1324A24F1796}"/>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9126200" y="165544500"/>
          <a:ext cx="1471252" cy="1885949"/>
        </a:xfrm>
        <a:prstGeom prst="rect">
          <a:avLst/>
        </a:prstGeom>
      </xdr:spPr>
    </xdr:pic>
    <xdr:clientData/>
  </xdr:twoCellAnchor>
  <xdr:twoCellAnchor>
    <xdr:from>
      <xdr:col>9</xdr:col>
      <xdr:colOff>1657350</xdr:colOff>
      <xdr:row>51</xdr:row>
      <xdr:rowOff>105254</xdr:rowOff>
    </xdr:from>
    <xdr:to>
      <xdr:col>9</xdr:col>
      <xdr:colOff>3105150</xdr:colOff>
      <xdr:row>51</xdr:row>
      <xdr:rowOff>2024870</xdr:rowOff>
    </xdr:to>
    <xdr:pic>
      <xdr:nvPicPr>
        <xdr:cNvPr id="69585" name="Picture 69584">
          <a:extLst>
            <a:ext uri="{FF2B5EF4-FFF2-40B4-BE49-F238E27FC236}">
              <a16:creationId xmlns:a16="http://schemas.microsoft.com/office/drawing/2014/main" id="{F58CB556-308E-1F4F-7E70-37B564AA250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20669250" y="31232954"/>
          <a:ext cx="1447800" cy="1919616"/>
        </a:xfrm>
        <a:prstGeom prst="rect">
          <a:avLst/>
        </a:prstGeom>
      </xdr:spPr>
    </xdr:pic>
    <xdr:clientData/>
  </xdr:twoCellAnchor>
  <xdr:twoCellAnchor>
    <xdr:from>
      <xdr:col>9</xdr:col>
      <xdr:colOff>171450</xdr:colOff>
      <xdr:row>74</xdr:row>
      <xdr:rowOff>133350</xdr:rowOff>
    </xdr:from>
    <xdr:to>
      <xdr:col>9</xdr:col>
      <xdr:colOff>1409700</xdr:colOff>
      <xdr:row>74</xdr:row>
      <xdr:rowOff>1782892</xdr:rowOff>
    </xdr:to>
    <xdr:pic>
      <xdr:nvPicPr>
        <xdr:cNvPr id="69586" name="Picture 69585">
          <a:extLst>
            <a:ext uri="{FF2B5EF4-FFF2-40B4-BE49-F238E27FC236}">
              <a16:creationId xmlns:a16="http://schemas.microsoft.com/office/drawing/2014/main" id="{C7B692BD-0944-4F2B-07A3-50F506B5125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9183350" y="284664150"/>
          <a:ext cx="1238250" cy="1649542"/>
        </a:xfrm>
        <a:prstGeom prst="rect">
          <a:avLst/>
        </a:prstGeom>
      </xdr:spPr>
    </xdr:pic>
    <xdr:clientData/>
  </xdr:twoCellAnchor>
  <xdr:twoCellAnchor>
    <xdr:from>
      <xdr:col>9</xdr:col>
      <xdr:colOff>114300</xdr:colOff>
      <xdr:row>56</xdr:row>
      <xdr:rowOff>114300</xdr:rowOff>
    </xdr:from>
    <xdr:to>
      <xdr:col>9</xdr:col>
      <xdr:colOff>1457879</xdr:colOff>
      <xdr:row>56</xdr:row>
      <xdr:rowOff>990600</xdr:rowOff>
    </xdr:to>
    <xdr:pic>
      <xdr:nvPicPr>
        <xdr:cNvPr id="69599" name="Picture 69598">
          <a:extLst>
            <a:ext uri="{FF2B5EF4-FFF2-40B4-BE49-F238E27FC236}">
              <a16:creationId xmlns:a16="http://schemas.microsoft.com/office/drawing/2014/main" id="{B75675A5-797E-7290-1428-3197805DBA94}"/>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9126200" y="185547000"/>
          <a:ext cx="1343579" cy="876300"/>
        </a:xfrm>
        <a:prstGeom prst="rect">
          <a:avLst/>
        </a:prstGeom>
      </xdr:spPr>
    </xdr:pic>
    <xdr:clientData/>
  </xdr:twoCellAnchor>
  <xdr:twoCellAnchor>
    <xdr:from>
      <xdr:col>9</xdr:col>
      <xdr:colOff>1524000</xdr:colOff>
      <xdr:row>56</xdr:row>
      <xdr:rowOff>683024</xdr:rowOff>
    </xdr:from>
    <xdr:to>
      <xdr:col>9</xdr:col>
      <xdr:colOff>3097012</xdr:colOff>
      <xdr:row>56</xdr:row>
      <xdr:rowOff>1610543</xdr:rowOff>
    </xdr:to>
    <xdr:pic>
      <xdr:nvPicPr>
        <xdr:cNvPr id="69600" name="Picture 69599">
          <a:extLst>
            <a:ext uri="{FF2B5EF4-FFF2-40B4-BE49-F238E27FC236}">
              <a16:creationId xmlns:a16="http://schemas.microsoft.com/office/drawing/2014/main" id="{9669797E-90A9-EAD0-6362-54A652A0FCDF}"/>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20535900" y="43469324"/>
          <a:ext cx="1573012" cy="927519"/>
        </a:xfrm>
        <a:prstGeom prst="rect">
          <a:avLst/>
        </a:prstGeom>
      </xdr:spPr>
    </xdr:pic>
    <xdr:clientData/>
  </xdr:twoCellAnchor>
  <xdr:twoCellAnchor>
    <xdr:from>
      <xdr:col>9</xdr:col>
      <xdr:colOff>228600</xdr:colOff>
      <xdr:row>45</xdr:row>
      <xdr:rowOff>152401</xdr:rowOff>
    </xdr:from>
    <xdr:to>
      <xdr:col>9</xdr:col>
      <xdr:colOff>1376913</xdr:colOff>
      <xdr:row>45</xdr:row>
      <xdr:rowOff>1771651</xdr:rowOff>
    </xdr:to>
    <xdr:pic>
      <xdr:nvPicPr>
        <xdr:cNvPr id="69552" name="Picture 69551">
          <a:extLst>
            <a:ext uri="{FF2B5EF4-FFF2-40B4-BE49-F238E27FC236}">
              <a16:creationId xmlns:a16="http://schemas.microsoft.com/office/drawing/2014/main" id="{19FAE001-2073-39CD-B438-34730DDB67FE}"/>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9240500" y="26860501"/>
          <a:ext cx="1148313" cy="1619250"/>
        </a:xfrm>
        <a:prstGeom prst="rect">
          <a:avLst/>
        </a:prstGeom>
      </xdr:spPr>
    </xdr:pic>
    <xdr:clientData/>
  </xdr:twoCellAnchor>
  <xdr:twoCellAnchor>
    <xdr:from>
      <xdr:col>9</xdr:col>
      <xdr:colOff>171450</xdr:colOff>
      <xdr:row>50</xdr:row>
      <xdr:rowOff>114300</xdr:rowOff>
    </xdr:from>
    <xdr:to>
      <xdr:col>9</xdr:col>
      <xdr:colOff>969562</xdr:colOff>
      <xdr:row>50</xdr:row>
      <xdr:rowOff>1790700</xdr:rowOff>
    </xdr:to>
    <xdr:pic>
      <xdr:nvPicPr>
        <xdr:cNvPr id="69553" name="Picture 69552">
          <a:extLst>
            <a:ext uri="{FF2B5EF4-FFF2-40B4-BE49-F238E27FC236}">
              <a16:creationId xmlns:a16="http://schemas.microsoft.com/office/drawing/2014/main" id="{9DAA985A-636D-8389-202C-4F1DB3E3FC42}"/>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9183350" y="29298900"/>
          <a:ext cx="798112" cy="1676400"/>
        </a:xfrm>
        <a:prstGeom prst="rect">
          <a:avLst/>
        </a:prstGeom>
      </xdr:spPr>
    </xdr:pic>
    <xdr:clientData/>
  </xdr:twoCellAnchor>
  <xdr:twoCellAnchor>
    <xdr:from>
      <xdr:col>9</xdr:col>
      <xdr:colOff>1066800</xdr:colOff>
      <xdr:row>50</xdr:row>
      <xdr:rowOff>188954</xdr:rowOff>
    </xdr:from>
    <xdr:to>
      <xdr:col>9</xdr:col>
      <xdr:colOff>2038645</xdr:colOff>
      <xdr:row>50</xdr:row>
      <xdr:rowOff>1629211</xdr:rowOff>
    </xdr:to>
    <xdr:pic>
      <xdr:nvPicPr>
        <xdr:cNvPr id="69587" name="Picture 69586">
          <a:extLst>
            <a:ext uri="{FF2B5EF4-FFF2-40B4-BE49-F238E27FC236}">
              <a16:creationId xmlns:a16="http://schemas.microsoft.com/office/drawing/2014/main" id="{5E13DC9E-E8AC-5457-630C-42A18520F24D}"/>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20078700" y="29373554"/>
          <a:ext cx="971845" cy="1440257"/>
        </a:xfrm>
        <a:prstGeom prst="rect">
          <a:avLst/>
        </a:prstGeom>
      </xdr:spPr>
    </xdr:pic>
    <xdr:clientData/>
  </xdr:twoCellAnchor>
  <xdr:twoCellAnchor>
    <xdr:from>
      <xdr:col>9</xdr:col>
      <xdr:colOff>152400</xdr:colOff>
      <xdr:row>49</xdr:row>
      <xdr:rowOff>152401</xdr:rowOff>
    </xdr:from>
    <xdr:to>
      <xdr:col>9</xdr:col>
      <xdr:colOff>1371600</xdr:colOff>
      <xdr:row>49</xdr:row>
      <xdr:rowOff>1790701</xdr:rowOff>
    </xdr:to>
    <xdr:pic>
      <xdr:nvPicPr>
        <xdr:cNvPr id="69589" name="Picture 69588">
          <a:extLst>
            <a:ext uri="{FF2B5EF4-FFF2-40B4-BE49-F238E27FC236}">
              <a16:creationId xmlns:a16="http://schemas.microsoft.com/office/drawing/2014/main" id="{843288A2-464C-EF00-FCEE-CBBCAF4F9B3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9164300" y="27393901"/>
          <a:ext cx="1219200" cy="1638300"/>
        </a:xfrm>
        <a:prstGeom prst="rect">
          <a:avLst/>
        </a:prstGeom>
      </xdr:spPr>
    </xdr:pic>
    <xdr:clientData/>
  </xdr:twoCellAnchor>
  <xdr:twoCellAnchor>
    <xdr:from>
      <xdr:col>9</xdr:col>
      <xdr:colOff>95250</xdr:colOff>
      <xdr:row>54</xdr:row>
      <xdr:rowOff>190500</xdr:rowOff>
    </xdr:from>
    <xdr:to>
      <xdr:col>9</xdr:col>
      <xdr:colOff>1352550</xdr:colOff>
      <xdr:row>54</xdr:row>
      <xdr:rowOff>1701971</xdr:rowOff>
    </xdr:to>
    <xdr:pic>
      <xdr:nvPicPr>
        <xdr:cNvPr id="69602" name="Picture 69601">
          <a:extLst>
            <a:ext uri="{FF2B5EF4-FFF2-40B4-BE49-F238E27FC236}">
              <a16:creationId xmlns:a16="http://schemas.microsoft.com/office/drawing/2014/main" id="{55F1EE56-CA10-3D23-CCEC-CE0CD8E8E8F5}"/>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9107150" y="177850800"/>
          <a:ext cx="1257300" cy="1511471"/>
        </a:xfrm>
        <a:prstGeom prst="rect">
          <a:avLst/>
        </a:prstGeom>
      </xdr:spPr>
    </xdr:pic>
    <xdr:clientData/>
  </xdr:twoCellAnchor>
  <xdr:twoCellAnchor>
    <xdr:from>
      <xdr:col>9</xdr:col>
      <xdr:colOff>1543050</xdr:colOff>
      <xdr:row>54</xdr:row>
      <xdr:rowOff>155233</xdr:rowOff>
    </xdr:from>
    <xdr:to>
      <xdr:col>9</xdr:col>
      <xdr:colOff>2829408</xdr:colOff>
      <xdr:row>54</xdr:row>
      <xdr:rowOff>1781785</xdr:rowOff>
    </xdr:to>
    <xdr:pic>
      <xdr:nvPicPr>
        <xdr:cNvPr id="69603" name="Picture 69602">
          <a:extLst>
            <a:ext uri="{FF2B5EF4-FFF2-40B4-BE49-F238E27FC236}">
              <a16:creationId xmlns:a16="http://schemas.microsoft.com/office/drawing/2014/main" id="{8B561972-2D8D-94AB-9266-BB96C1F0C73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20554950" y="177815533"/>
          <a:ext cx="1286358" cy="1626552"/>
        </a:xfrm>
        <a:prstGeom prst="rect">
          <a:avLst/>
        </a:prstGeom>
      </xdr:spPr>
    </xdr:pic>
    <xdr:clientData/>
  </xdr:twoCellAnchor>
  <xdr:twoCellAnchor>
    <xdr:from>
      <xdr:col>9</xdr:col>
      <xdr:colOff>209550</xdr:colOff>
      <xdr:row>61</xdr:row>
      <xdr:rowOff>228600</xdr:rowOff>
    </xdr:from>
    <xdr:to>
      <xdr:col>9</xdr:col>
      <xdr:colOff>2326303</xdr:colOff>
      <xdr:row>61</xdr:row>
      <xdr:rowOff>1809750</xdr:rowOff>
    </xdr:to>
    <xdr:pic>
      <xdr:nvPicPr>
        <xdr:cNvPr id="69606" name="Picture 69605">
          <a:extLst>
            <a:ext uri="{FF2B5EF4-FFF2-40B4-BE49-F238E27FC236}">
              <a16:creationId xmlns:a16="http://schemas.microsoft.com/office/drawing/2014/main" id="{2DF00FD7-117B-F922-D2D1-76F1F5485CF7}"/>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9221450" y="220922850"/>
          <a:ext cx="2116753" cy="1581150"/>
        </a:xfrm>
        <a:prstGeom prst="rect">
          <a:avLst/>
        </a:prstGeom>
      </xdr:spPr>
    </xdr:pic>
    <xdr:clientData/>
  </xdr:twoCellAnchor>
  <xdr:twoCellAnchor>
    <xdr:from>
      <xdr:col>9</xdr:col>
      <xdr:colOff>133350</xdr:colOff>
      <xdr:row>68</xdr:row>
      <xdr:rowOff>171451</xdr:rowOff>
    </xdr:from>
    <xdr:to>
      <xdr:col>9</xdr:col>
      <xdr:colOff>824873</xdr:colOff>
      <xdr:row>68</xdr:row>
      <xdr:rowOff>1733551</xdr:rowOff>
    </xdr:to>
    <xdr:pic>
      <xdr:nvPicPr>
        <xdr:cNvPr id="69608" name="Picture 69607">
          <a:extLst>
            <a:ext uri="{FF2B5EF4-FFF2-40B4-BE49-F238E27FC236}">
              <a16:creationId xmlns:a16="http://schemas.microsoft.com/office/drawing/2014/main" id="{04604456-F060-4473-EBBD-2C5D0AB6EFB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9145250" y="253898401"/>
          <a:ext cx="691523" cy="1562100"/>
        </a:xfrm>
        <a:prstGeom prst="rect">
          <a:avLst/>
        </a:prstGeom>
      </xdr:spPr>
    </xdr:pic>
    <xdr:clientData/>
  </xdr:twoCellAnchor>
  <xdr:twoCellAnchor>
    <xdr:from>
      <xdr:col>9</xdr:col>
      <xdr:colOff>952500</xdr:colOff>
      <xdr:row>68</xdr:row>
      <xdr:rowOff>171451</xdr:rowOff>
    </xdr:from>
    <xdr:to>
      <xdr:col>9</xdr:col>
      <xdr:colOff>1620012</xdr:colOff>
      <xdr:row>68</xdr:row>
      <xdr:rowOff>1695451</xdr:rowOff>
    </xdr:to>
    <xdr:pic>
      <xdr:nvPicPr>
        <xdr:cNvPr id="69609" name="Picture 69608">
          <a:extLst>
            <a:ext uri="{FF2B5EF4-FFF2-40B4-BE49-F238E27FC236}">
              <a16:creationId xmlns:a16="http://schemas.microsoft.com/office/drawing/2014/main" id="{40DDD7A4-46B3-335B-779B-63061EB338D2}"/>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9964400" y="253898401"/>
          <a:ext cx="667512" cy="1524000"/>
        </a:xfrm>
        <a:prstGeom prst="rect">
          <a:avLst/>
        </a:prstGeom>
      </xdr:spPr>
    </xdr:pic>
    <xdr:clientData/>
  </xdr:twoCellAnchor>
  <xdr:twoCellAnchor>
    <xdr:from>
      <xdr:col>9</xdr:col>
      <xdr:colOff>152401</xdr:colOff>
      <xdr:row>73</xdr:row>
      <xdr:rowOff>171450</xdr:rowOff>
    </xdr:from>
    <xdr:to>
      <xdr:col>9</xdr:col>
      <xdr:colOff>1254279</xdr:colOff>
      <xdr:row>73</xdr:row>
      <xdr:rowOff>1771650</xdr:rowOff>
    </xdr:to>
    <xdr:pic>
      <xdr:nvPicPr>
        <xdr:cNvPr id="69610" name="Picture 69609">
          <a:extLst>
            <a:ext uri="{FF2B5EF4-FFF2-40B4-BE49-F238E27FC236}">
              <a16:creationId xmlns:a16="http://schemas.microsoft.com/office/drawing/2014/main" id="{2AF6DF24-AFE4-EB0D-FD59-4CCA1B80F08E}"/>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9164301" y="11315700"/>
          <a:ext cx="1101878" cy="1600200"/>
        </a:xfrm>
        <a:prstGeom prst="rect">
          <a:avLst/>
        </a:prstGeom>
      </xdr:spPr>
    </xdr:pic>
    <xdr:clientData/>
  </xdr:twoCellAnchor>
  <xdr:twoCellAnchor>
    <xdr:from>
      <xdr:col>9</xdr:col>
      <xdr:colOff>171450</xdr:colOff>
      <xdr:row>53</xdr:row>
      <xdr:rowOff>95250</xdr:rowOff>
    </xdr:from>
    <xdr:to>
      <xdr:col>9</xdr:col>
      <xdr:colOff>1506333</xdr:colOff>
      <xdr:row>53</xdr:row>
      <xdr:rowOff>1809750</xdr:rowOff>
    </xdr:to>
    <xdr:pic>
      <xdr:nvPicPr>
        <xdr:cNvPr id="69612" name="Picture 69611">
          <a:extLst>
            <a:ext uri="{FF2B5EF4-FFF2-40B4-BE49-F238E27FC236}">
              <a16:creationId xmlns:a16="http://schemas.microsoft.com/office/drawing/2014/main" id="{F1B7409B-D6BB-150C-9CA1-A3714401351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9183350" y="175812450"/>
          <a:ext cx="1334883" cy="1714500"/>
        </a:xfrm>
        <a:prstGeom prst="rect">
          <a:avLst/>
        </a:prstGeom>
      </xdr:spPr>
    </xdr:pic>
    <xdr:clientData/>
  </xdr:twoCellAnchor>
  <xdr:twoCellAnchor>
    <xdr:from>
      <xdr:col>9</xdr:col>
      <xdr:colOff>190500</xdr:colOff>
      <xdr:row>47</xdr:row>
      <xdr:rowOff>228601</xdr:rowOff>
    </xdr:from>
    <xdr:to>
      <xdr:col>9</xdr:col>
      <xdr:colOff>1276350</xdr:colOff>
      <xdr:row>47</xdr:row>
      <xdr:rowOff>1668861</xdr:rowOff>
    </xdr:to>
    <xdr:pic>
      <xdr:nvPicPr>
        <xdr:cNvPr id="69613" name="Picture 69612">
          <a:extLst>
            <a:ext uri="{FF2B5EF4-FFF2-40B4-BE49-F238E27FC236}">
              <a16:creationId xmlns:a16="http://schemas.microsoft.com/office/drawing/2014/main" id="{6AD845F1-670C-B325-32AC-D7CD817FDDAC}"/>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9202400" y="157886401"/>
          <a:ext cx="1085850" cy="1440260"/>
        </a:xfrm>
        <a:prstGeom prst="rect">
          <a:avLst/>
        </a:prstGeom>
      </xdr:spPr>
    </xdr:pic>
    <xdr:clientData/>
  </xdr:twoCellAnchor>
  <xdr:twoCellAnchor>
    <xdr:from>
      <xdr:col>9</xdr:col>
      <xdr:colOff>1463912</xdr:colOff>
      <xdr:row>47</xdr:row>
      <xdr:rowOff>152400</xdr:rowOff>
    </xdr:from>
    <xdr:to>
      <xdr:col>9</xdr:col>
      <xdr:colOff>2638985</xdr:colOff>
      <xdr:row>47</xdr:row>
      <xdr:rowOff>1762892</xdr:rowOff>
    </xdr:to>
    <xdr:pic>
      <xdr:nvPicPr>
        <xdr:cNvPr id="69614" name="Picture 69613">
          <a:extLst>
            <a:ext uri="{FF2B5EF4-FFF2-40B4-BE49-F238E27FC236}">
              <a16:creationId xmlns:a16="http://schemas.microsoft.com/office/drawing/2014/main" id="{96D65C16-613C-F690-8ED4-7D8F2AD0F71F}"/>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20475812" y="157810200"/>
          <a:ext cx="1175073" cy="1610492"/>
        </a:xfrm>
        <a:prstGeom prst="rect">
          <a:avLst/>
        </a:prstGeom>
      </xdr:spPr>
    </xdr:pic>
    <xdr:clientData/>
  </xdr:twoCellAnchor>
  <xdr:twoCellAnchor>
    <xdr:from>
      <xdr:col>16</xdr:col>
      <xdr:colOff>0</xdr:colOff>
      <xdr:row>57</xdr:row>
      <xdr:rowOff>0</xdr:rowOff>
    </xdr:from>
    <xdr:to>
      <xdr:col>16</xdr:col>
      <xdr:colOff>2762250</xdr:colOff>
      <xdr:row>57</xdr:row>
      <xdr:rowOff>0</xdr:rowOff>
    </xdr:to>
    <xdr:pic>
      <xdr:nvPicPr>
        <xdr:cNvPr id="69616" name="Picture 69615">
          <a:extLst>
            <a:ext uri="{FF2B5EF4-FFF2-40B4-BE49-F238E27FC236}">
              <a16:creationId xmlns:a16="http://schemas.microsoft.com/office/drawing/2014/main" id="{53A90875-778B-467D-AA6A-8BF1FF4E36BC}"/>
            </a:ext>
          </a:extLst>
        </xdr:cNvPr>
        <xdr:cNvPicPr>
          <a:picLocks noChangeAspect="1"/>
        </xdr:cNvPicPr>
      </xdr:nvPicPr>
      <xdr:blipFill>
        <a:blip xmlns:r="http://schemas.openxmlformats.org/officeDocument/2006/relationships" r:embed="rId86"/>
        <a:stretch>
          <a:fillRect/>
        </a:stretch>
      </xdr:blipFill>
      <xdr:spPr>
        <a:xfrm>
          <a:off x="36214050" y="38100000"/>
          <a:ext cx="2762250" cy="0"/>
        </a:xfrm>
        <a:prstGeom prst="rect">
          <a:avLst/>
        </a:prstGeom>
      </xdr:spPr>
    </xdr:pic>
    <xdr:clientData/>
  </xdr:twoCellAnchor>
  <xdr:twoCellAnchor>
    <xdr:from>
      <xdr:col>9</xdr:col>
      <xdr:colOff>133350</xdr:colOff>
      <xdr:row>48</xdr:row>
      <xdr:rowOff>114300</xdr:rowOff>
    </xdr:from>
    <xdr:to>
      <xdr:col>9</xdr:col>
      <xdr:colOff>1499059</xdr:colOff>
      <xdr:row>48</xdr:row>
      <xdr:rowOff>1847850</xdr:rowOff>
    </xdr:to>
    <xdr:pic>
      <xdr:nvPicPr>
        <xdr:cNvPr id="69621" name="Picture 69620">
          <a:extLst>
            <a:ext uri="{FF2B5EF4-FFF2-40B4-BE49-F238E27FC236}">
              <a16:creationId xmlns:a16="http://schemas.microsoft.com/office/drawing/2014/main" id="{A8BD5F9F-E2AF-4A31-BE2C-FA7A74B15623}"/>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9145250" y="25412700"/>
          <a:ext cx="1365709" cy="1733550"/>
        </a:xfrm>
        <a:prstGeom prst="rect">
          <a:avLst/>
        </a:prstGeom>
      </xdr:spPr>
    </xdr:pic>
    <xdr:clientData/>
  </xdr:twoCellAnchor>
  <xdr:twoCellAnchor>
    <xdr:from>
      <xdr:col>16</xdr:col>
      <xdr:colOff>590550</xdr:colOff>
      <xdr:row>48</xdr:row>
      <xdr:rowOff>190500</xdr:rowOff>
    </xdr:from>
    <xdr:to>
      <xdr:col>16</xdr:col>
      <xdr:colOff>2381026</xdr:colOff>
      <xdr:row>48</xdr:row>
      <xdr:rowOff>1761929</xdr:rowOff>
    </xdr:to>
    <xdr:pic>
      <xdr:nvPicPr>
        <xdr:cNvPr id="69622" name="Picture 69621">
          <a:extLst>
            <a:ext uri="{FF2B5EF4-FFF2-40B4-BE49-F238E27FC236}">
              <a16:creationId xmlns:a16="http://schemas.microsoft.com/office/drawing/2014/main" id="{AC177665-AF01-40CF-9ABB-342B6F0A5D10}"/>
            </a:ext>
          </a:extLst>
        </xdr:cNvPr>
        <xdr:cNvPicPr>
          <a:picLocks noChangeAspect="1"/>
        </xdr:cNvPicPr>
      </xdr:nvPicPr>
      <xdr:blipFill>
        <a:blip xmlns:r="http://schemas.openxmlformats.org/officeDocument/2006/relationships" r:embed="rId88"/>
        <a:stretch>
          <a:fillRect/>
        </a:stretch>
      </xdr:blipFill>
      <xdr:spPr>
        <a:xfrm>
          <a:off x="36808410" y="82189320"/>
          <a:ext cx="1790476" cy="1571429"/>
        </a:xfrm>
        <a:prstGeom prst="rect">
          <a:avLst/>
        </a:prstGeom>
      </xdr:spPr>
    </xdr:pic>
    <xdr:clientData/>
  </xdr:twoCellAnchor>
  <xdr:twoCellAnchor>
    <xdr:from>
      <xdr:col>16</xdr:col>
      <xdr:colOff>1485901</xdr:colOff>
      <xdr:row>49</xdr:row>
      <xdr:rowOff>162023</xdr:rowOff>
    </xdr:from>
    <xdr:to>
      <xdr:col>16</xdr:col>
      <xdr:colOff>3048001</xdr:colOff>
      <xdr:row>49</xdr:row>
      <xdr:rowOff>1714279</xdr:rowOff>
    </xdr:to>
    <xdr:pic>
      <xdr:nvPicPr>
        <xdr:cNvPr id="69623" name="Picture 69622">
          <a:extLst>
            <a:ext uri="{FF2B5EF4-FFF2-40B4-BE49-F238E27FC236}">
              <a16:creationId xmlns:a16="http://schemas.microsoft.com/office/drawing/2014/main" id="{67F1E28A-2C5F-4F57-85D7-E4EB61FCB878}"/>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37699951" y="32699423"/>
          <a:ext cx="1562100" cy="1552256"/>
        </a:xfrm>
        <a:prstGeom prst="rect">
          <a:avLst/>
        </a:prstGeom>
      </xdr:spPr>
    </xdr:pic>
    <xdr:clientData/>
  </xdr:twoCellAnchor>
  <xdr:twoCellAnchor>
    <xdr:from>
      <xdr:col>16</xdr:col>
      <xdr:colOff>51990</xdr:colOff>
      <xdr:row>49</xdr:row>
      <xdr:rowOff>266700</xdr:rowOff>
    </xdr:from>
    <xdr:to>
      <xdr:col>16</xdr:col>
      <xdr:colOff>1380889</xdr:colOff>
      <xdr:row>49</xdr:row>
      <xdr:rowOff>1561871</xdr:rowOff>
    </xdr:to>
    <xdr:pic>
      <xdr:nvPicPr>
        <xdr:cNvPr id="69624" name="Picture 69623">
          <a:extLst>
            <a:ext uri="{FF2B5EF4-FFF2-40B4-BE49-F238E27FC236}">
              <a16:creationId xmlns:a16="http://schemas.microsoft.com/office/drawing/2014/main" id="{6391D14C-BE75-4853-9E6F-347E659AA091}"/>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36266040" y="32804100"/>
          <a:ext cx="1328899" cy="1295171"/>
        </a:xfrm>
        <a:prstGeom prst="rect">
          <a:avLst/>
        </a:prstGeom>
      </xdr:spPr>
    </xdr:pic>
    <xdr:clientData/>
  </xdr:twoCellAnchor>
  <xdr:twoCellAnchor>
    <xdr:from>
      <xdr:col>16</xdr:col>
      <xdr:colOff>783534</xdr:colOff>
      <xdr:row>50</xdr:row>
      <xdr:rowOff>228600</xdr:rowOff>
    </xdr:from>
    <xdr:to>
      <xdr:col>16</xdr:col>
      <xdr:colOff>2409601</xdr:colOff>
      <xdr:row>50</xdr:row>
      <xdr:rowOff>1828581</xdr:rowOff>
    </xdr:to>
    <xdr:pic>
      <xdr:nvPicPr>
        <xdr:cNvPr id="69625" name="Picture 69624">
          <a:extLst>
            <a:ext uri="{FF2B5EF4-FFF2-40B4-BE49-F238E27FC236}">
              <a16:creationId xmlns:a16="http://schemas.microsoft.com/office/drawing/2014/main" id="{2C8E3815-905B-44A6-A7C9-A9C43237073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36997584" y="34709100"/>
          <a:ext cx="1626067" cy="1599981"/>
        </a:xfrm>
        <a:prstGeom prst="rect">
          <a:avLst/>
        </a:prstGeom>
      </xdr:spPr>
    </xdr:pic>
    <xdr:clientData/>
  </xdr:twoCellAnchor>
  <xdr:twoCellAnchor>
    <xdr:from>
      <xdr:col>16</xdr:col>
      <xdr:colOff>800101</xdr:colOff>
      <xdr:row>51</xdr:row>
      <xdr:rowOff>95251</xdr:rowOff>
    </xdr:from>
    <xdr:to>
      <xdr:col>16</xdr:col>
      <xdr:colOff>2146865</xdr:colOff>
      <xdr:row>51</xdr:row>
      <xdr:rowOff>2438400</xdr:rowOff>
    </xdr:to>
    <xdr:pic>
      <xdr:nvPicPr>
        <xdr:cNvPr id="69626" name="Picture 69625">
          <a:extLst>
            <a:ext uri="{FF2B5EF4-FFF2-40B4-BE49-F238E27FC236}">
              <a16:creationId xmlns:a16="http://schemas.microsoft.com/office/drawing/2014/main" id="{07C62BE1-3ECD-4B85-A583-D0398BC30B85}"/>
            </a:ext>
          </a:extLst>
        </xdr:cNvPr>
        <xdr:cNvPicPr>
          <a:picLocks noChangeAspect="1"/>
        </xdr:cNvPicPr>
      </xdr:nvPicPr>
      <xdr:blipFill>
        <a:blip xmlns:r="http://schemas.openxmlformats.org/officeDocument/2006/relationships" r:embed="rId92"/>
        <a:stretch>
          <a:fillRect/>
        </a:stretch>
      </xdr:blipFill>
      <xdr:spPr>
        <a:xfrm>
          <a:off x="37017961" y="87946231"/>
          <a:ext cx="1346764" cy="2343149"/>
        </a:xfrm>
        <a:prstGeom prst="rect">
          <a:avLst/>
        </a:prstGeom>
      </xdr:spPr>
    </xdr:pic>
    <xdr:clientData/>
  </xdr:twoCellAnchor>
  <xdr:twoCellAnchor>
    <xdr:from>
      <xdr:col>16</xdr:col>
      <xdr:colOff>512624</xdr:colOff>
      <xdr:row>66</xdr:row>
      <xdr:rowOff>171450</xdr:rowOff>
    </xdr:from>
    <xdr:to>
      <xdr:col>16</xdr:col>
      <xdr:colOff>2514599</xdr:colOff>
      <xdr:row>66</xdr:row>
      <xdr:rowOff>1790700</xdr:rowOff>
    </xdr:to>
    <xdr:pic>
      <xdr:nvPicPr>
        <xdr:cNvPr id="69637" name="Picture 69636">
          <a:extLst>
            <a:ext uri="{FF2B5EF4-FFF2-40B4-BE49-F238E27FC236}">
              <a16:creationId xmlns:a16="http://schemas.microsoft.com/office/drawing/2014/main" id="{B830A692-36AE-4042-AA71-AFDE329CA15D}"/>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36726674" y="433597050"/>
          <a:ext cx="2001975" cy="1619250"/>
        </a:xfrm>
        <a:prstGeom prst="rect">
          <a:avLst/>
        </a:prstGeom>
      </xdr:spPr>
    </xdr:pic>
    <xdr:clientData/>
  </xdr:twoCellAnchor>
  <xdr:twoCellAnchor>
    <xdr:from>
      <xdr:col>16</xdr:col>
      <xdr:colOff>152400</xdr:colOff>
      <xdr:row>45</xdr:row>
      <xdr:rowOff>133351</xdr:rowOff>
    </xdr:from>
    <xdr:to>
      <xdr:col>16</xdr:col>
      <xdr:colOff>1409700</xdr:colOff>
      <xdr:row>45</xdr:row>
      <xdr:rowOff>1822647</xdr:rowOff>
    </xdr:to>
    <xdr:pic>
      <xdr:nvPicPr>
        <xdr:cNvPr id="5943" name="Picture 5942">
          <a:extLst>
            <a:ext uri="{FF2B5EF4-FFF2-40B4-BE49-F238E27FC236}">
              <a16:creationId xmlns:a16="http://schemas.microsoft.com/office/drawing/2014/main" id="{631EFE41-6A53-9F3C-CD31-7150BD62F2B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36366450" y="97840801"/>
          <a:ext cx="1257300" cy="1689296"/>
        </a:xfrm>
        <a:prstGeom prst="rect">
          <a:avLst/>
        </a:prstGeom>
      </xdr:spPr>
    </xdr:pic>
    <xdr:clientData/>
  </xdr:twoCellAnchor>
  <xdr:twoCellAnchor>
    <xdr:from>
      <xdr:col>16</xdr:col>
      <xdr:colOff>152400</xdr:colOff>
      <xdr:row>62</xdr:row>
      <xdr:rowOff>171450</xdr:rowOff>
    </xdr:from>
    <xdr:to>
      <xdr:col>16</xdr:col>
      <xdr:colOff>1488755</xdr:colOff>
      <xdr:row>62</xdr:row>
      <xdr:rowOff>1885950</xdr:rowOff>
    </xdr:to>
    <xdr:pic>
      <xdr:nvPicPr>
        <xdr:cNvPr id="403" name="Picture 402">
          <a:extLst>
            <a:ext uri="{FF2B5EF4-FFF2-40B4-BE49-F238E27FC236}">
              <a16:creationId xmlns:a16="http://schemas.microsoft.com/office/drawing/2014/main" id="{0B7C528E-9C11-0F08-7208-4B36575BDA5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36366450" y="12192000"/>
          <a:ext cx="1336355" cy="1714500"/>
        </a:xfrm>
        <a:prstGeom prst="rect">
          <a:avLst/>
        </a:prstGeom>
      </xdr:spPr>
    </xdr:pic>
    <xdr:clientData/>
  </xdr:twoCellAnchor>
  <xdr:twoCellAnchor>
    <xdr:from>
      <xdr:col>9</xdr:col>
      <xdr:colOff>209550</xdr:colOff>
      <xdr:row>77</xdr:row>
      <xdr:rowOff>152400</xdr:rowOff>
    </xdr:from>
    <xdr:to>
      <xdr:col>9</xdr:col>
      <xdr:colOff>3324557</xdr:colOff>
      <xdr:row>77</xdr:row>
      <xdr:rowOff>1581150</xdr:rowOff>
    </xdr:to>
    <xdr:pic>
      <xdr:nvPicPr>
        <xdr:cNvPr id="69434" name="Picture 69433">
          <a:extLst>
            <a:ext uri="{FF2B5EF4-FFF2-40B4-BE49-F238E27FC236}">
              <a16:creationId xmlns:a16="http://schemas.microsoft.com/office/drawing/2014/main" id="{8F17240C-3415-4B0B-888A-B3C0B71DEB5D}"/>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9221450" y="149028150"/>
          <a:ext cx="3115007" cy="1428750"/>
        </a:xfrm>
        <a:prstGeom prst="rect">
          <a:avLst/>
        </a:prstGeom>
      </xdr:spPr>
    </xdr:pic>
    <xdr:clientData/>
  </xdr:twoCellAnchor>
  <xdr:twoCellAnchor>
    <xdr:from>
      <xdr:col>9</xdr:col>
      <xdr:colOff>133351</xdr:colOff>
      <xdr:row>89</xdr:row>
      <xdr:rowOff>114300</xdr:rowOff>
    </xdr:from>
    <xdr:to>
      <xdr:col>9</xdr:col>
      <xdr:colOff>1485901</xdr:colOff>
      <xdr:row>89</xdr:row>
      <xdr:rowOff>1804987</xdr:rowOff>
    </xdr:to>
    <xdr:pic>
      <xdr:nvPicPr>
        <xdr:cNvPr id="55707" name="Picture 55706">
          <a:extLst>
            <a:ext uri="{FF2B5EF4-FFF2-40B4-BE49-F238E27FC236}">
              <a16:creationId xmlns:a16="http://schemas.microsoft.com/office/drawing/2014/main" id="{E1DF1143-3FEF-F235-282B-1EBECA358C0E}"/>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9145251" y="168421050"/>
          <a:ext cx="1352550" cy="1690687"/>
        </a:xfrm>
        <a:prstGeom prst="rect">
          <a:avLst/>
        </a:prstGeom>
      </xdr:spPr>
    </xdr:pic>
    <xdr:clientData/>
  </xdr:twoCellAnchor>
  <xdr:twoCellAnchor>
    <xdr:from>
      <xdr:col>9</xdr:col>
      <xdr:colOff>114300</xdr:colOff>
      <xdr:row>90</xdr:row>
      <xdr:rowOff>114300</xdr:rowOff>
    </xdr:from>
    <xdr:to>
      <xdr:col>9</xdr:col>
      <xdr:colOff>1401633</xdr:colOff>
      <xdr:row>90</xdr:row>
      <xdr:rowOff>1866900</xdr:rowOff>
    </xdr:to>
    <xdr:pic>
      <xdr:nvPicPr>
        <xdr:cNvPr id="69545" name="Picture 69544">
          <a:extLst>
            <a:ext uri="{FF2B5EF4-FFF2-40B4-BE49-F238E27FC236}">
              <a16:creationId xmlns:a16="http://schemas.microsoft.com/office/drawing/2014/main" id="{45B10085-27AF-6F74-28E2-02627FFF8A9A}"/>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9126200" y="170364150"/>
          <a:ext cx="1287333" cy="1752600"/>
        </a:xfrm>
        <a:prstGeom prst="rect">
          <a:avLst/>
        </a:prstGeom>
      </xdr:spPr>
    </xdr:pic>
    <xdr:clientData/>
  </xdr:twoCellAnchor>
  <xdr:twoCellAnchor>
    <xdr:from>
      <xdr:col>16</xdr:col>
      <xdr:colOff>190500</xdr:colOff>
      <xdr:row>97</xdr:row>
      <xdr:rowOff>152401</xdr:rowOff>
    </xdr:from>
    <xdr:to>
      <xdr:col>16</xdr:col>
      <xdr:colOff>981359</xdr:colOff>
      <xdr:row>97</xdr:row>
      <xdr:rowOff>1771651</xdr:rowOff>
    </xdr:to>
    <xdr:pic>
      <xdr:nvPicPr>
        <xdr:cNvPr id="69648" name="Picture 69647">
          <a:extLst>
            <a:ext uri="{FF2B5EF4-FFF2-40B4-BE49-F238E27FC236}">
              <a16:creationId xmlns:a16="http://schemas.microsoft.com/office/drawing/2014/main" id="{84110A48-88D7-A8D4-B232-0377BDE44135}"/>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36404550" y="184003951"/>
          <a:ext cx="790859" cy="1619250"/>
        </a:xfrm>
        <a:prstGeom prst="rect">
          <a:avLst/>
        </a:prstGeom>
      </xdr:spPr>
    </xdr:pic>
    <xdr:clientData/>
  </xdr:twoCellAnchor>
  <xdr:twoCellAnchor>
    <xdr:from>
      <xdr:col>9</xdr:col>
      <xdr:colOff>133350</xdr:colOff>
      <xdr:row>108</xdr:row>
      <xdr:rowOff>152401</xdr:rowOff>
    </xdr:from>
    <xdr:to>
      <xdr:col>9</xdr:col>
      <xdr:colOff>1466850</xdr:colOff>
      <xdr:row>108</xdr:row>
      <xdr:rowOff>1447801</xdr:rowOff>
    </xdr:to>
    <xdr:pic>
      <xdr:nvPicPr>
        <xdr:cNvPr id="69654" name="Picture 69653">
          <a:extLst>
            <a:ext uri="{FF2B5EF4-FFF2-40B4-BE49-F238E27FC236}">
              <a16:creationId xmlns:a16="http://schemas.microsoft.com/office/drawing/2014/main" id="{08755AE6-C699-C5DF-24E1-7C83ECCDEFB9}"/>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9145250" y="205378051"/>
          <a:ext cx="1333500" cy="1295400"/>
        </a:xfrm>
        <a:prstGeom prst="rect">
          <a:avLst/>
        </a:prstGeom>
      </xdr:spPr>
    </xdr:pic>
    <xdr:clientData/>
  </xdr:twoCellAnchor>
  <xdr:twoCellAnchor>
    <xdr:from>
      <xdr:col>9</xdr:col>
      <xdr:colOff>133350</xdr:colOff>
      <xdr:row>108</xdr:row>
      <xdr:rowOff>1605858</xdr:rowOff>
    </xdr:from>
    <xdr:to>
      <xdr:col>9</xdr:col>
      <xdr:colOff>1457813</xdr:colOff>
      <xdr:row>108</xdr:row>
      <xdr:rowOff>3200988</xdr:rowOff>
    </xdr:to>
    <xdr:pic>
      <xdr:nvPicPr>
        <xdr:cNvPr id="69655" name="Picture 69654">
          <a:extLst>
            <a:ext uri="{FF2B5EF4-FFF2-40B4-BE49-F238E27FC236}">
              <a16:creationId xmlns:a16="http://schemas.microsoft.com/office/drawing/2014/main" id="{F6463625-83DD-4B07-C610-F599327D670B}"/>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9145250" y="206831508"/>
          <a:ext cx="1324463" cy="1595130"/>
        </a:xfrm>
        <a:prstGeom prst="rect">
          <a:avLst/>
        </a:prstGeom>
      </xdr:spPr>
    </xdr:pic>
    <xdr:clientData/>
  </xdr:twoCellAnchor>
  <xdr:twoCellAnchor>
    <xdr:from>
      <xdr:col>9</xdr:col>
      <xdr:colOff>1545136</xdr:colOff>
      <xdr:row>108</xdr:row>
      <xdr:rowOff>152401</xdr:rowOff>
    </xdr:from>
    <xdr:to>
      <xdr:col>9</xdr:col>
      <xdr:colOff>3257550</xdr:colOff>
      <xdr:row>108</xdr:row>
      <xdr:rowOff>1428751</xdr:rowOff>
    </xdr:to>
    <xdr:pic>
      <xdr:nvPicPr>
        <xdr:cNvPr id="69656" name="Picture 69655">
          <a:extLst>
            <a:ext uri="{FF2B5EF4-FFF2-40B4-BE49-F238E27FC236}">
              <a16:creationId xmlns:a16="http://schemas.microsoft.com/office/drawing/2014/main" id="{8C114616-43FF-77F8-0156-078E6DF34DC3}"/>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20557036" y="205378051"/>
          <a:ext cx="1712414" cy="1276350"/>
        </a:xfrm>
        <a:prstGeom prst="rect">
          <a:avLst/>
        </a:prstGeom>
      </xdr:spPr>
    </xdr:pic>
    <xdr:clientData/>
  </xdr:twoCellAnchor>
  <xdr:twoCellAnchor>
    <xdr:from>
      <xdr:col>9</xdr:col>
      <xdr:colOff>1540329</xdr:colOff>
      <xdr:row>108</xdr:row>
      <xdr:rowOff>1619250</xdr:rowOff>
    </xdr:from>
    <xdr:to>
      <xdr:col>9</xdr:col>
      <xdr:colOff>3219450</xdr:colOff>
      <xdr:row>108</xdr:row>
      <xdr:rowOff>3238500</xdr:rowOff>
    </xdr:to>
    <xdr:pic>
      <xdr:nvPicPr>
        <xdr:cNvPr id="69657" name="Picture 69656">
          <a:extLst>
            <a:ext uri="{FF2B5EF4-FFF2-40B4-BE49-F238E27FC236}">
              <a16:creationId xmlns:a16="http://schemas.microsoft.com/office/drawing/2014/main" id="{136810B0-6929-9E5F-4F19-6DBBD4D1DAD9}"/>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20552229" y="206844900"/>
          <a:ext cx="1679121" cy="1619250"/>
        </a:xfrm>
        <a:prstGeom prst="rect">
          <a:avLst/>
        </a:prstGeom>
      </xdr:spPr>
    </xdr:pic>
    <xdr:clientData/>
  </xdr:twoCellAnchor>
  <xdr:twoCellAnchor>
    <xdr:from>
      <xdr:col>9</xdr:col>
      <xdr:colOff>133350</xdr:colOff>
      <xdr:row>109</xdr:row>
      <xdr:rowOff>152401</xdr:rowOff>
    </xdr:from>
    <xdr:to>
      <xdr:col>9</xdr:col>
      <xdr:colOff>1600200</xdr:colOff>
      <xdr:row>109</xdr:row>
      <xdr:rowOff>2114551</xdr:rowOff>
    </xdr:to>
    <xdr:grpSp>
      <xdr:nvGrpSpPr>
        <xdr:cNvPr id="69660" name="Group 69659">
          <a:extLst>
            <a:ext uri="{FF2B5EF4-FFF2-40B4-BE49-F238E27FC236}">
              <a16:creationId xmlns:a16="http://schemas.microsoft.com/office/drawing/2014/main" id="{96917D8A-CB1B-435E-77B8-9AE129CDEB88}"/>
            </a:ext>
          </a:extLst>
        </xdr:cNvPr>
        <xdr:cNvGrpSpPr/>
      </xdr:nvGrpSpPr>
      <xdr:grpSpPr>
        <a:xfrm>
          <a:off x="19145250" y="54483000"/>
          <a:ext cx="1466850" cy="0"/>
          <a:chOff x="19145250" y="208921350"/>
          <a:chExt cx="6153150" cy="8451313"/>
        </a:xfrm>
      </xdr:grpSpPr>
      <xdr:pic>
        <xdr:nvPicPr>
          <xdr:cNvPr id="69658" name="Picture 69657">
            <a:extLst>
              <a:ext uri="{FF2B5EF4-FFF2-40B4-BE49-F238E27FC236}">
                <a16:creationId xmlns:a16="http://schemas.microsoft.com/office/drawing/2014/main" id="{B7C790EE-9F8C-6365-B847-6C0BE11DA1F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9145250" y="208921350"/>
            <a:ext cx="6153150" cy="8451313"/>
          </a:xfrm>
          <a:prstGeom prst="rect">
            <a:avLst/>
          </a:prstGeom>
        </xdr:spPr>
      </xdr:pic>
      <xdr:sp macro="" textlink="">
        <xdr:nvSpPr>
          <xdr:cNvPr id="69659" name="Rectangle 69658">
            <a:extLst>
              <a:ext uri="{FF2B5EF4-FFF2-40B4-BE49-F238E27FC236}">
                <a16:creationId xmlns:a16="http://schemas.microsoft.com/office/drawing/2014/main" id="{EAD35F74-50AA-8AC1-56D1-7F8FC751DBEA}"/>
              </a:ext>
            </a:extLst>
          </xdr:cNvPr>
          <xdr:cNvSpPr/>
        </xdr:nvSpPr>
        <xdr:spPr>
          <a:xfrm>
            <a:off x="22421850" y="211493100"/>
            <a:ext cx="590550" cy="5791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133350</xdr:colOff>
      <xdr:row>111</xdr:row>
      <xdr:rowOff>152401</xdr:rowOff>
    </xdr:from>
    <xdr:to>
      <xdr:col>9</xdr:col>
      <xdr:colOff>1267795</xdr:colOff>
      <xdr:row>111</xdr:row>
      <xdr:rowOff>1790701</xdr:rowOff>
    </xdr:to>
    <xdr:pic>
      <xdr:nvPicPr>
        <xdr:cNvPr id="69661" name="Picture 69660">
          <a:extLst>
            <a:ext uri="{FF2B5EF4-FFF2-40B4-BE49-F238E27FC236}">
              <a16:creationId xmlns:a16="http://schemas.microsoft.com/office/drawing/2014/main" id="{B6D50F6D-BE4A-CC4F-6CDA-DD49E05C0FFC}"/>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9145250" y="213074251"/>
          <a:ext cx="1134445" cy="1638300"/>
        </a:xfrm>
        <a:prstGeom prst="rect">
          <a:avLst/>
        </a:prstGeom>
      </xdr:spPr>
    </xdr:pic>
    <xdr:clientData/>
  </xdr:twoCellAnchor>
  <xdr:twoCellAnchor>
    <xdr:from>
      <xdr:col>9</xdr:col>
      <xdr:colOff>1695450</xdr:colOff>
      <xdr:row>109</xdr:row>
      <xdr:rowOff>152400</xdr:rowOff>
    </xdr:from>
    <xdr:to>
      <xdr:col>9</xdr:col>
      <xdr:colOff>3257550</xdr:colOff>
      <xdr:row>109</xdr:row>
      <xdr:rowOff>2076450</xdr:rowOff>
    </xdr:to>
    <xdr:grpSp>
      <xdr:nvGrpSpPr>
        <xdr:cNvPr id="69664" name="Group 69663">
          <a:extLst>
            <a:ext uri="{FF2B5EF4-FFF2-40B4-BE49-F238E27FC236}">
              <a16:creationId xmlns:a16="http://schemas.microsoft.com/office/drawing/2014/main" id="{70369A5F-C961-2A3B-0143-2AFF60E15A9B}"/>
            </a:ext>
          </a:extLst>
        </xdr:cNvPr>
        <xdr:cNvGrpSpPr/>
      </xdr:nvGrpSpPr>
      <xdr:grpSpPr>
        <a:xfrm>
          <a:off x="20707350" y="54483000"/>
          <a:ext cx="1562100" cy="0"/>
          <a:chOff x="19011900" y="208768950"/>
          <a:chExt cx="5411948" cy="7429500"/>
        </a:xfrm>
      </xdr:grpSpPr>
      <xdr:pic>
        <xdr:nvPicPr>
          <xdr:cNvPr id="69662" name="Picture 69661">
            <a:extLst>
              <a:ext uri="{FF2B5EF4-FFF2-40B4-BE49-F238E27FC236}">
                <a16:creationId xmlns:a16="http://schemas.microsoft.com/office/drawing/2014/main" id="{24568785-501D-69AD-3978-7C8EF60FF5EC}"/>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9011900" y="208768950"/>
            <a:ext cx="5411948" cy="7429500"/>
          </a:xfrm>
          <a:prstGeom prst="rect">
            <a:avLst/>
          </a:prstGeom>
        </xdr:spPr>
      </xdr:pic>
      <xdr:sp macro="" textlink="">
        <xdr:nvSpPr>
          <xdr:cNvPr id="69663" name="Rectangle 69662">
            <a:extLst>
              <a:ext uri="{FF2B5EF4-FFF2-40B4-BE49-F238E27FC236}">
                <a16:creationId xmlns:a16="http://schemas.microsoft.com/office/drawing/2014/main" id="{0FA793BE-45F2-FC27-DB03-E0DADB38F08D}"/>
              </a:ext>
            </a:extLst>
          </xdr:cNvPr>
          <xdr:cNvSpPr/>
        </xdr:nvSpPr>
        <xdr:spPr>
          <a:xfrm>
            <a:off x="20421600" y="210083400"/>
            <a:ext cx="1028700" cy="60579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114300</xdr:colOff>
      <xdr:row>110</xdr:row>
      <xdr:rowOff>95250</xdr:rowOff>
    </xdr:from>
    <xdr:to>
      <xdr:col>9</xdr:col>
      <xdr:colOff>1398533</xdr:colOff>
      <xdr:row>110</xdr:row>
      <xdr:rowOff>1809750</xdr:rowOff>
    </xdr:to>
    <xdr:pic>
      <xdr:nvPicPr>
        <xdr:cNvPr id="69665" name="Picture 69664">
          <a:extLst>
            <a:ext uri="{FF2B5EF4-FFF2-40B4-BE49-F238E27FC236}">
              <a16:creationId xmlns:a16="http://schemas.microsoft.com/office/drawing/2014/main" id="{D6B2E2D9-A8B7-D66D-2DD8-7D51AFED6D1A}"/>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9126200" y="211074000"/>
          <a:ext cx="1284233" cy="1714500"/>
        </a:xfrm>
        <a:prstGeom prst="rect">
          <a:avLst/>
        </a:prstGeom>
      </xdr:spPr>
    </xdr:pic>
    <xdr:clientData/>
  </xdr:twoCellAnchor>
  <xdr:twoCellAnchor>
    <xdr:from>
      <xdr:col>9</xdr:col>
      <xdr:colOff>1489274</xdr:colOff>
      <xdr:row>110</xdr:row>
      <xdr:rowOff>95251</xdr:rowOff>
    </xdr:from>
    <xdr:to>
      <xdr:col>9</xdr:col>
      <xdr:colOff>2857500</xdr:colOff>
      <xdr:row>110</xdr:row>
      <xdr:rowOff>1828801</xdr:rowOff>
    </xdr:to>
    <xdr:grpSp>
      <xdr:nvGrpSpPr>
        <xdr:cNvPr id="69668" name="Group 69667">
          <a:extLst>
            <a:ext uri="{FF2B5EF4-FFF2-40B4-BE49-F238E27FC236}">
              <a16:creationId xmlns:a16="http://schemas.microsoft.com/office/drawing/2014/main" id="{6C87A85A-BFE2-EDDC-0DB5-29005011EA26}"/>
            </a:ext>
          </a:extLst>
        </xdr:cNvPr>
        <xdr:cNvGrpSpPr/>
      </xdr:nvGrpSpPr>
      <xdr:grpSpPr>
        <a:xfrm>
          <a:off x="20501174" y="54483000"/>
          <a:ext cx="1368226" cy="0"/>
          <a:chOff x="20501174" y="211074000"/>
          <a:chExt cx="4130476" cy="5624921"/>
        </a:xfrm>
      </xdr:grpSpPr>
      <xdr:pic>
        <xdr:nvPicPr>
          <xdr:cNvPr id="69666" name="Picture 69665">
            <a:extLst>
              <a:ext uri="{FF2B5EF4-FFF2-40B4-BE49-F238E27FC236}">
                <a16:creationId xmlns:a16="http://schemas.microsoft.com/office/drawing/2014/main" id="{CDFBA691-53A4-C858-689A-DBD002088FD7}"/>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20501174" y="211074000"/>
            <a:ext cx="4130476" cy="5624921"/>
          </a:xfrm>
          <a:prstGeom prst="rect">
            <a:avLst/>
          </a:prstGeom>
        </xdr:spPr>
      </xdr:pic>
      <xdr:sp macro="" textlink="">
        <xdr:nvSpPr>
          <xdr:cNvPr id="69667" name="Rectangle 69666">
            <a:extLst>
              <a:ext uri="{FF2B5EF4-FFF2-40B4-BE49-F238E27FC236}">
                <a16:creationId xmlns:a16="http://schemas.microsoft.com/office/drawing/2014/main" id="{374BEE30-8491-F0D6-61BF-10BFA7131ABC}"/>
              </a:ext>
            </a:extLst>
          </xdr:cNvPr>
          <xdr:cNvSpPr/>
        </xdr:nvSpPr>
        <xdr:spPr>
          <a:xfrm>
            <a:off x="22421850" y="214045800"/>
            <a:ext cx="1733550" cy="19621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114301</xdr:colOff>
      <xdr:row>112</xdr:row>
      <xdr:rowOff>133351</xdr:rowOff>
    </xdr:from>
    <xdr:to>
      <xdr:col>9</xdr:col>
      <xdr:colOff>1562101</xdr:colOff>
      <xdr:row>112</xdr:row>
      <xdr:rowOff>1466850</xdr:rowOff>
    </xdr:to>
    <xdr:grpSp>
      <xdr:nvGrpSpPr>
        <xdr:cNvPr id="69671" name="Group 69670">
          <a:extLst>
            <a:ext uri="{FF2B5EF4-FFF2-40B4-BE49-F238E27FC236}">
              <a16:creationId xmlns:a16="http://schemas.microsoft.com/office/drawing/2014/main" id="{37B2F032-F6BD-91C1-C3BE-2073FDFFA44C}"/>
            </a:ext>
          </a:extLst>
        </xdr:cNvPr>
        <xdr:cNvGrpSpPr/>
      </xdr:nvGrpSpPr>
      <xdr:grpSpPr>
        <a:xfrm>
          <a:off x="19126201" y="54483000"/>
          <a:ext cx="1447800" cy="0"/>
          <a:chOff x="19126200" y="214998300"/>
          <a:chExt cx="4296375" cy="6573167"/>
        </a:xfrm>
      </xdr:grpSpPr>
      <xdr:pic>
        <xdr:nvPicPr>
          <xdr:cNvPr id="69669" name="Picture 69668">
            <a:extLst>
              <a:ext uri="{FF2B5EF4-FFF2-40B4-BE49-F238E27FC236}">
                <a16:creationId xmlns:a16="http://schemas.microsoft.com/office/drawing/2014/main" id="{BB04EA71-DFAC-F77B-9E76-47B81DE1DA2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9126200" y="214998300"/>
            <a:ext cx="4296375" cy="6573167"/>
          </a:xfrm>
          <a:prstGeom prst="rect">
            <a:avLst/>
          </a:prstGeom>
        </xdr:spPr>
      </xdr:pic>
      <xdr:sp macro="" textlink="">
        <xdr:nvSpPr>
          <xdr:cNvPr id="69670" name="Rectangle 69669">
            <a:extLst>
              <a:ext uri="{FF2B5EF4-FFF2-40B4-BE49-F238E27FC236}">
                <a16:creationId xmlns:a16="http://schemas.microsoft.com/office/drawing/2014/main" id="{43CB9CF7-DDB9-692D-0660-3F1A4917EE34}"/>
              </a:ext>
            </a:extLst>
          </xdr:cNvPr>
          <xdr:cNvSpPr/>
        </xdr:nvSpPr>
        <xdr:spPr>
          <a:xfrm>
            <a:off x="21202650" y="218427300"/>
            <a:ext cx="2171700" cy="19050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1676401</xdr:colOff>
      <xdr:row>112</xdr:row>
      <xdr:rowOff>114301</xdr:rowOff>
    </xdr:from>
    <xdr:to>
      <xdr:col>9</xdr:col>
      <xdr:colOff>3162301</xdr:colOff>
      <xdr:row>112</xdr:row>
      <xdr:rowOff>1447801</xdr:rowOff>
    </xdr:to>
    <xdr:grpSp>
      <xdr:nvGrpSpPr>
        <xdr:cNvPr id="69674" name="Group 69673">
          <a:extLst>
            <a:ext uri="{FF2B5EF4-FFF2-40B4-BE49-F238E27FC236}">
              <a16:creationId xmlns:a16="http://schemas.microsoft.com/office/drawing/2014/main" id="{1D6AC07C-0703-CD22-4484-25A52A8C20BA}"/>
            </a:ext>
          </a:extLst>
        </xdr:cNvPr>
        <xdr:cNvGrpSpPr/>
      </xdr:nvGrpSpPr>
      <xdr:grpSpPr>
        <a:xfrm>
          <a:off x="20688301" y="54483000"/>
          <a:ext cx="1485900" cy="0"/>
          <a:chOff x="19011900" y="214864950"/>
          <a:chExt cx="6982799" cy="5220429"/>
        </a:xfrm>
      </xdr:grpSpPr>
      <xdr:pic>
        <xdr:nvPicPr>
          <xdr:cNvPr id="69672" name="Picture 69671">
            <a:extLst>
              <a:ext uri="{FF2B5EF4-FFF2-40B4-BE49-F238E27FC236}">
                <a16:creationId xmlns:a16="http://schemas.microsoft.com/office/drawing/2014/main" id="{FF577BD8-EB6A-579D-C8D9-7EF43FBE802F}"/>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9011900" y="214864950"/>
            <a:ext cx="6982799" cy="5220429"/>
          </a:xfrm>
          <a:prstGeom prst="rect">
            <a:avLst/>
          </a:prstGeom>
        </xdr:spPr>
      </xdr:pic>
      <xdr:sp macro="" textlink="">
        <xdr:nvSpPr>
          <xdr:cNvPr id="69673" name="Rectangle 69672">
            <a:extLst>
              <a:ext uri="{FF2B5EF4-FFF2-40B4-BE49-F238E27FC236}">
                <a16:creationId xmlns:a16="http://schemas.microsoft.com/office/drawing/2014/main" id="{C9A9C453-D197-2F17-E1CE-158CCB7B87FA}"/>
              </a:ext>
            </a:extLst>
          </xdr:cNvPr>
          <xdr:cNvSpPr/>
        </xdr:nvSpPr>
        <xdr:spPr>
          <a:xfrm>
            <a:off x="19030950" y="217874850"/>
            <a:ext cx="6896100" cy="121920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133351</xdr:colOff>
      <xdr:row>112</xdr:row>
      <xdr:rowOff>1543050</xdr:rowOff>
    </xdr:from>
    <xdr:to>
      <xdr:col>9</xdr:col>
      <xdr:colOff>1524001</xdr:colOff>
      <xdr:row>112</xdr:row>
      <xdr:rowOff>3162300</xdr:rowOff>
    </xdr:to>
    <xdr:grpSp>
      <xdr:nvGrpSpPr>
        <xdr:cNvPr id="69677" name="Group 69676">
          <a:extLst>
            <a:ext uri="{FF2B5EF4-FFF2-40B4-BE49-F238E27FC236}">
              <a16:creationId xmlns:a16="http://schemas.microsoft.com/office/drawing/2014/main" id="{48522E4A-AE4A-BB4A-84A7-75CEB96D279E}"/>
            </a:ext>
          </a:extLst>
        </xdr:cNvPr>
        <xdr:cNvGrpSpPr/>
      </xdr:nvGrpSpPr>
      <xdr:grpSpPr>
        <a:xfrm>
          <a:off x="19145251" y="54483000"/>
          <a:ext cx="1390650" cy="0"/>
          <a:chOff x="15716250" y="216503250"/>
          <a:chExt cx="3915321" cy="5258534"/>
        </a:xfrm>
      </xdr:grpSpPr>
      <xdr:pic>
        <xdr:nvPicPr>
          <xdr:cNvPr id="69675" name="Picture 69674">
            <a:extLst>
              <a:ext uri="{FF2B5EF4-FFF2-40B4-BE49-F238E27FC236}">
                <a16:creationId xmlns:a16="http://schemas.microsoft.com/office/drawing/2014/main" id="{83A65FC4-5790-2F4A-C63F-B4C1CFE18507}"/>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5716250" y="216503250"/>
            <a:ext cx="3915321" cy="5258534"/>
          </a:xfrm>
          <a:prstGeom prst="rect">
            <a:avLst/>
          </a:prstGeom>
        </xdr:spPr>
      </xdr:pic>
      <xdr:sp macro="" textlink="">
        <xdr:nvSpPr>
          <xdr:cNvPr id="69676" name="Rectangle 69675">
            <a:extLst>
              <a:ext uri="{FF2B5EF4-FFF2-40B4-BE49-F238E27FC236}">
                <a16:creationId xmlns:a16="http://schemas.microsoft.com/office/drawing/2014/main" id="{6206F7B2-9D2E-1B6B-5B1A-F54D98609E72}"/>
              </a:ext>
            </a:extLst>
          </xdr:cNvPr>
          <xdr:cNvSpPr/>
        </xdr:nvSpPr>
        <xdr:spPr>
          <a:xfrm>
            <a:off x="16497300" y="217912950"/>
            <a:ext cx="704850" cy="37719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152400</xdr:colOff>
      <xdr:row>113</xdr:row>
      <xdr:rowOff>114301</xdr:rowOff>
    </xdr:from>
    <xdr:to>
      <xdr:col>9</xdr:col>
      <xdr:colOff>1622332</xdr:colOff>
      <xdr:row>113</xdr:row>
      <xdr:rowOff>2133601</xdr:rowOff>
    </xdr:to>
    <xdr:pic>
      <xdr:nvPicPr>
        <xdr:cNvPr id="69678" name="Picture 69677">
          <a:extLst>
            <a:ext uri="{FF2B5EF4-FFF2-40B4-BE49-F238E27FC236}">
              <a16:creationId xmlns:a16="http://schemas.microsoft.com/office/drawing/2014/main" id="{70B5BC8C-06BA-629B-0398-A60DB8A0000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9164300" y="220179901"/>
          <a:ext cx="1469932" cy="2019300"/>
        </a:xfrm>
        <a:prstGeom prst="rect">
          <a:avLst/>
        </a:prstGeom>
      </xdr:spPr>
    </xdr:pic>
    <xdr:clientData/>
  </xdr:twoCellAnchor>
  <xdr:twoCellAnchor>
    <xdr:from>
      <xdr:col>9</xdr:col>
      <xdr:colOff>152400</xdr:colOff>
      <xdr:row>114</xdr:row>
      <xdr:rowOff>114301</xdr:rowOff>
    </xdr:from>
    <xdr:to>
      <xdr:col>9</xdr:col>
      <xdr:colOff>1622332</xdr:colOff>
      <xdr:row>114</xdr:row>
      <xdr:rowOff>2133601</xdr:rowOff>
    </xdr:to>
    <xdr:pic>
      <xdr:nvPicPr>
        <xdr:cNvPr id="69679" name="Picture 69678">
          <a:extLst>
            <a:ext uri="{FF2B5EF4-FFF2-40B4-BE49-F238E27FC236}">
              <a16:creationId xmlns:a16="http://schemas.microsoft.com/office/drawing/2014/main" id="{C54EA23E-55B4-4E2A-8FBE-CC8350689FF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9164300" y="220179901"/>
          <a:ext cx="1469932" cy="2019300"/>
        </a:xfrm>
        <a:prstGeom prst="rect">
          <a:avLst/>
        </a:prstGeom>
      </xdr:spPr>
    </xdr:pic>
    <xdr:clientData/>
  </xdr:twoCellAnchor>
  <xdr:twoCellAnchor>
    <xdr:from>
      <xdr:col>9</xdr:col>
      <xdr:colOff>152400</xdr:colOff>
      <xdr:row>115</xdr:row>
      <xdr:rowOff>114301</xdr:rowOff>
    </xdr:from>
    <xdr:to>
      <xdr:col>9</xdr:col>
      <xdr:colOff>1622332</xdr:colOff>
      <xdr:row>115</xdr:row>
      <xdr:rowOff>2133601</xdr:rowOff>
    </xdr:to>
    <xdr:pic>
      <xdr:nvPicPr>
        <xdr:cNvPr id="69680" name="Picture 69679">
          <a:extLst>
            <a:ext uri="{FF2B5EF4-FFF2-40B4-BE49-F238E27FC236}">
              <a16:creationId xmlns:a16="http://schemas.microsoft.com/office/drawing/2014/main" id="{5D6406E5-64E3-4D60-8F59-47701CF8D3CF}"/>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9164300" y="220179901"/>
          <a:ext cx="1469932" cy="2019300"/>
        </a:xfrm>
        <a:prstGeom prst="rect">
          <a:avLst/>
        </a:prstGeom>
      </xdr:spPr>
    </xdr:pic>
    <xdr:clientData/>
  </xdr:twoCellAnchor>
  <xdr:twoCellAnchor>
    <xdr:from>
      <xdr:col>9</xdr:col>
      <xdr:colOff>1605049</xdr:colOff>
      <xdr:row>112</xdr:row>
      <xdr:rowOff>1562100</xdr:rowOff>
    </xdr:from>
    <xdr:to>
      <xdr:col>9</xdr:col>
      <xdr:colOff>3352801</xdr:colOff>
      <xdr:row>112</xdr:row>
      <xdr:rowOff>3143250</xdr:rowOff>
    </xdr:to>
    <xdr:grpSp>
      <xdr:nvGrpSpPr>
        <xdr:cNvPr id="69683" name="Group 69682">
          <a:extLst>
            <a:ext uri="{FF2B5EF4-FFF2-40B4-BE49-F238E27FC236}">
              <a16:creationId xmlns:a16="http://schemas.microsoft.com/office/drawing/2014/main" id="{11DA828E-4052-E521-9FF6-A54F4C3E8C17}"/>
            </a:ext>
          </a:extLst>
        </xdr:cNvPr>
        <xdr:cNvGrpSpPr/>
      </xdr:nvGrpSpPr>
      <xdr:grpSpPr>
        <a:xfrm>
          <a:off x="20616949" y="54483000"/>
          <a:ext cx="1747752" cy="0"/>
          <a:chOff x="14216148" y="216598500"/>
          <a:chExt cx="6548351" cy="8763000"/>
        </a:xfrm>
      </xdr:grpSpPr>
      <xdr:pic>
        <xdr:nvPicPr>
          <xdr:cNvPr id="69681" name="Picture 69680">
            <a:extLst>
              <a:ext uri="{FF2B5EF4-FFF2-40B4-BE49-F238E27FC236}">
                <a16:creationId xmlns:a16="http://schemas.microsoft.com/office/drawing/2014/main" id="{ADABAD33-EA33-D017-7ACB-604523A35806}"/>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216148" y="216598500"/>
            <a:ext cx="6548351" cy="8763000"/>
          </a:xfrm>
          <a:prstGeom prst="rect">
            <a:avLst/>
          </a:prstGeom>
        </xdr:spPr>
      </xdr:pic>
      <xdr:sp macro="" textlink="">
        <xdr:nvSpPr>
          <xdr:cNvPr id="69682" name="Rectangle 69681">
            <a:extLst>
              <a:ext uri="{FF2B5EF4-FFF2-40B4-BE49-F238E27FC236}">
                <a16:creationId xmlns:a16="http://schemas.microsoft.com/office/drawing/2014/main" id="{0AA849A4-8070-0A3D-8F51-D976B625C596}"/>
              </a:ext>
            </a:extLst>
          </xdr:cNvPr>
          <xdr:cNvSpPr/>
        </xdr:nvSpPr>
        <xdr:spPr>
          <a:xfrm>
            <a:off x="16687800" y="218141550"/>
            <a:ext cx="1314450" cy="7048500"/>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133349</xdr:colOff>
      <xdr:row>112</xdr:row>
      <xdr:rowOff>3219450</xdr:rowOff>
    </xdr:from>
    <xdr:to>
      <xdr:col>9</xdr:col>
      <xdr:colOff>1543050</xdr:colOff>
      <xdr:row>112</xdr:row>
      <xdr:rowOff>4895850</xdr:rowOff>
    </xdr:to>
    <xdr:grpSp>
      <xdr:nvGrpSpPr>
        <xdr:cNvPr id="69686" name="Group 69685">
          <a:extLst>
            <a:ext uri="{FF2B5EF4-FFF2-40B4-BE49-F238E27FC236}">
              <a16:creationId xmlns:a16="http://schemas.microsoft.com/office/drawing/2014/main" id="{F81DB886-A213-DDF2-D8F5-6BBAAE3A368A}"/>
            </a:ext>
          </a:extLst>
        </xdr:cNvPr>
        <xdr:cNvGrpSpPr/>
      </xdr:nvGrpSpPr>
      <xdr:grpSpPr>
        <a:xfrm>
          <a:off x="19145249" y="54483000"/>
          <a:ext cx="1409701" cy="0"/>
          <a:chOff x="19011899" y="214864950"/>
          <a:chExt cx="6124139" cy="8210550"/>
        </a:xfrm>
      </xdr:grpSpPr>
      <xdr:pic>
        <xdr:nvPicPr>
          <xdr:cNvPr id="69684" name="Picture 69683">
            <a:extLst>
              <a:ext uri="{FF2B5EF4-FFF2-40B4-BE49-F238E27FC236}">
                <a16:creationId xmlns:a16="http://schemas.microsoft.com/office/drawing/2014/main" id="{59D646BF-3499-4D85-89F5-8C45AFC34A61}"/>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9011899" y="214864950"/>
            <a:ext cx="6124139" cy="8210550"/>
          </a:xfrm>
          <a:prstGeom prst="rect">
            <a:avLst/>
          </a:prstGeom>
        </xdr:spPr>
      </xdr:pic>
      <xdr:sp macro="" textlink="">
        <xdr:nvSpPr>
          <xdr:cNvPr id="69685" name="Rectangle 69684">
            <a:extLst>
              <a:ext uri="{FF2B5EF4-FFF2-40B4-BE49-F238E27FC236}">
                <a16:creationId xmlns:a16="http://schemas.microsoft.com/office/drawing/2014/main" id="{3DBB6E63-B45B-42D6-064D-46D342B99E82}"/>
              </a:ext>
            </a:extLst>
          </xdr:cNvPr>
          <xdr:cNvSpPr/>
        </xdr:nvSpPr>
        <xdr:spPr>
          <a:xfrm>
            <a:off x="20897850" y="217131900"/>
            <a:ext cx="1809750" cy="58674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16</xdr:col>
      <xdr:colOff>133350</xdr:colOff>
      <xdr:row>31</xdr:row>
      <xdr:rowOff>171451</xdr:rowOff>
    </xdr:from>
    <xdr:to>
      <xdr:col>16</xdr:col>
      <xdr:colOff>1638300</xdr:colOff>
      <xdr:row>31</xdr:row>
      <xdr:rowOff>1800465</xdr:rowOff>
    </xdr:to>
    <xdr:pic>
      <xdr:nvPicPr>
        <xdr:cNvPr id="69687" name="Picture 69686">
          <a:extLst>
            <a:ext uri="{FF2B5EF4-FFF2-40B4-BE49-F238E27FC236}">
              <a16:creationId xmlns:a16="http://schemas.microsoft.com/office/drawing/2014/main" id="{5A978A22-1683-4817-F4D4-ED72B2909A89}"/>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36347400" y="9525001"/>
          <a:ext cx="1504950" cy="1629014"/>
        </a:xfrm>
        <a:prstGeom prst="rect">
          <a:avLst/>
        </a:prstGeom>
      </xdr:spPr>
    </xdr:pic>
    <xdr:clientData/>
  </xdr:twoCellAnchor>
  <xdr:twoCellAnchor>
    <xdr:from>
      <xdr:col>9</xdr:col>
      <xdr:colOff>190501</xdr:colOff>
      <xdr:row>93</xdr:row>
      <xdr:rowOff>152400</xdr:rowOff>
    </xdr:from>
    <xdr:to>
      <xdr:col>9</xdr:col>
      <xdr:colOff>1383660</xdr:colOff>
      <xdr:row>93</xdr:row>
      <xdr:rowOff>1752600</xdr:rowOff>
    </xdr:to>
    <xdr:pic>
      <xdr:nvPicPr>
        <xdr:cNvPr id="8475" name="Picture 8474">
          <a:extLst>
            <a:ext uri="{FF2B5EF4-FFF2-40B4-BE49-F238E27FC236}">
              <a16:creationId xmlns:a16="http://schemas.microsoft.com/office/drawing/2014/main" id="{36640125-B898-AF82-A68B-98302A0C65EE}"/>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9202401" y="158743650"/>
          <a:ext cx="1193159" cy="1600200"/>
        </a:xfrm>
        <a:prstGeom prst="rect">
          <a:avLst/>
        </a:prstGeom>
      </xdr:spPr>
    </xdr:pic>
    <xdr:clientData/>
  </xdr:twoCellAnchor>
  <xdr:twoCellAnchor>
    <xdr:from>
      <xdr:col>9</xdr:col>
      <xdr:colOff>114301</xdr:colOff>
      <xdr:row>94</xdr:row>
      <xdr:rowOff>211178</xdr:rowOff>
    </xdr:from>
    <xdr:to>
      <xdr:col>9</xdr:col>
      <xdr:colOff>2238973</xdr:colOff>
      <xdr:row>94</xdr:row>
      <xdr:rowOff>1762721</xdr:rowOff>
    </xdr:to>
    <xdr:pic>
      <xdr:nvPicPr>
        <xdr:cNvPr id="69619" name="Picture 69618">
          <a:extLst>
            <a:ext uri="{FF2B5EF4-FFF2-40B4-BE49-F238E27FC236}">
              <a16:creationId xmlns:a16="http://schemas.microsoft.com/office/drawing/2014/main" id="{3BAD19E7-3CF2-BCA3-C155-5959B4135701}"/>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rot="16200000">
          <a:off x="19412765" y="160458964"/>
          <a:ext cx="1551543" cy="2124672"/>
        </a:xfrm>
        <a:prstGeom prst="rect">
          <a:avLst/>
        </a:prstGeom>
      </xdr:spPr>
    </xdr:pic>
    <xdr:clientData/>
  </xdr:twoCellAnchor>
  <xdr:twoCellAnchor>
    <xdr:from>
      <xdr:col>9</xdr:col>
      <xdr:colOff>114300</xdr:colOff>
      <xdr:row>128</xdr:row>
      <xdr:rowOff>152400</xdr:rowOff>
    </xdr:from>
    <xdr:to>
      <xdr:col>9</xdr:col>
      <xdr:colOff>1410255</xdr:colOff>
      <xdr:row>128</xdr:row>
      <xdr:rowOff>1885950</xdr:rowOff>
    </xdr:to>
    <xdr:pic>
      <xdr:nvPicPr>
        <xdr:cNvPr id="69688" name="Picture 69687">
          <a:extLst>
            <a:ext uri="{FF2B5EF4-FFF2-40B4-BE49-F238E27FC236}">
              <a16:creationId xmlns:a16="http://schemas.microsoft.com/office/drawing/2014/main" id="{06B333B6-98B8-5921-1E9E-DB0F66D199A0}"/>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9126200" y="224161350"/>
          <a:ext cx="1295955" cy="1733550"/>
        </a:xfrm>
        <a:prstGeom prst="rect">
          <a:avLst/>
        </a:prstGeom>
      </xdr:spPr>
    </xdr:pic>
    <xdr:clientData/>
  </xdr:twoCellAnchor>
  <xdr:twoCellAnchor>
    <xdr:from>
      <xdr:col>9</xdr:col>
      <xdr:colOff>114300</xdr:colOff>
      <xdr:row>127</xdr:row>
      <xdr:rowOff>209551</xdr:rowOff>
    </xdr:from>
    <xdr:to>
      <xdr:col>9</xdr:col>
      <xdr:colOff>2554647</xdr:colOff>
      <xdr:row>127</xdr:row>
      <xdr:rowOff>1752601</xdr:rowOff>
    </xdr:to>
    <xdr:pic>
      <xdr:nvPicPr>
        <xdr:cNvPr id="69689" name="Picture 69688">
          <a:extLst>
            <a:ext uri="{FF2B5EF4-FFF2-40B4-BE49-F238E27FC236}">
              <a16:creationId xmlns:a16="http://schemas.microsoft.com/office/drawing/2014/main" id="{01DE0383-3AE5-FEAC-0CD2-19EE7B6EAD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9126200" y="222275401"/>
          <a:ext cx="2440347" cy="1543050"/>
        </a:xfrm>
        <a:prstGeom prst="rect">
          <a:avLst/>
        </a:prstGeom>
      </xdr:spPr>
    </xdr:pic>
    <xdr:clientData/>
  </xdr:twoCellAnchor>
  <xdr:twoCellAnchor>
    <xdr:from>
      <xdr:col>9</xdr:col>
      <xdr:colOff>171450</xdr:colOff>
      <xdr:row>131</xdr:row>
      <xdr:rowOff>114301</xdr:rowOff>
    </xdr:from>
    <xdr:to>
      <xdr:col>9</xdr:col>
      <xdr:colOff>1651120</xdr:colOff>
      <xdr:row>131</xdr:row>
      <xdr:rowOff>1200151</xdr:rowOff>
    </xdr:to>
    <xdr:pic>
      <xdr:nvPicPr>
        <xdr:cNvPr id="69690" name="Picture 69689">
          <a:extLst>
            <a:ext uri="{FF2B5EF4-FFF2-40B4-BE49-F238E27FC236}">
              <a16:creationId xmlns:a16="http://schemas.microsoft.com/office/drawing/2014/main" id="{6D8728D9-C606-D57F-1EBE-8820EF5006F8}"/>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9183350" y="228009451"/>
          <a:ext cx="1479670" cy="1085850"/>
        </a:xfrm>
        <a:prstGeom prst="rect">
          <a:avLst/>
        </a:prstGeom>
      </xdr:spPr>
    </xdr:pic>
    <xdr:clientData/>
  </xdr:twoCellAnchor>
  <xdr:twoCellAnchor>
    <xdr:from>
      <xdr:col>9</xdr:col>
      <xdr:colOff>1885950</xdr:colOff>
      <xdr:row>131</xdr:row>
      <xdr:rowOff>70849</xdr:rowOff>
    </xdr:from>
    <xdr:to>
      <xdr:col>9</xdr:col>
      <xdr:colOff>3029423</xdr:colOff>
      <xdr:row>131</xdr:row>
      <xdr:rowOff>1696123</xdr:rowOff>
    </xdr:to>
    <xdr:pic>
      <xdr:nvPicPr>
        <xdr:cNvPr id="69691" name="Picture 69690">
          <a:extLst>
            <a:ext uri="{FF2B5EF4-FFF2-40B4-BE49-F238E27FC236}">
              <a16:creationId xmlns:a16="http://schemas.microsoft.com/office/drawing/2014/main" id="{E729BB6E-4D1E-CE79-BF48-0EBD478B9392}"/>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20897850" y="227965999"/>
          <a:ext cx="1143473" cy="1625274"/>
        </a:xfrm>
        <a:prstGeom prst="rect">
          <a:avLst/>
        </a:prstGeom>
      </xdr:spPr>
    </xdr:pic>
    <xdr:clientData/>
  </xdr:twoCellAnchor>
  <xdr:twoCellAnchor>
    <xdr:from>
      <xdr:col>9</xdr:col>
      <xdr:colOff>133350</xdr:colOff>
      <xdr:row>144</xdr:row>
      <xdr:rowOff>114301</xdr:rowOff>
    </xdr:from>
    <xdr:to>
      <xdr:col>9</xdr:col>
      <xdr:colOff>1392848</xdr:colOff>
      <xdr:row>144</xdr:row>
      <xdr:rowOff>1828801</xdr:rowOff>
    </xdr:to>
    <xdr:pic>
      <xdr:nvPicPr>
        <xdr:cNvPr id="69692" name="Picture 69691">
          <a:extLst>
            <a:ext uri="{FF2B5EF4-FFF2-40B4-BE49-F238E27FC236}">
              <a16:creationId xmlns:a16="http://schemas.microsoft.com/office/drawing/2014/main" id="{74518E5E-17C5-EEE7-E4A0-E72CE504C3B6}"/>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9145250" y="247440451"/>
          <a:ext cx="1259498" cy="1714500"/>
        </a:xfrm>
        <a:prstGeom prst="rect">
          <a:avLst/>
        </a:prstGeom>
      </xdr:spPr>
    </xdr:pic>
    <xdr:clientData/>
  </xdr:twoCellAnchor>
  <xdr:twoCellAnchor>
    <xdr:from>
      <xdr:col>9</xdr:col>
      <xdr:colOff>133351</xdr:colOff>
      <xdr:row>146</xdr:row>
      <xdr:rowOff>133350</xdr:rowOff>
    </xdr:from>
    <xdr:to>
      <xdr:col>9</xdr:col>
      <xdr:colOff>2743201</xdr:colOff>
      <xdr:row>146</xdr:row>
      <xdr:rowOff>1730371</xdr:rowOff>
    </xdr:to>
    <xdr:pic>
      <xdr:nvPicPr>
        <xdr:cNvPr id="69693" name="Picture 69692">
          <a:extLst>
            <a:ext uri="{FF2B5EF4-FFF2-40B4-BE49-F238E27FC236}">
              <a16:creationId xmlns:a16="http://schemas.microsoft.com/office/drawing/2014/main" id="{D3B154F8-B4B0-7921-9C3E-EC92DA830A6B}"/>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9145251" y="251345700"/>
          <a:ext cx="2609850" cy="1597021"/>
        </a:xfrm>
        <a:prstGeom prst="rect">
          <a:avLst/>
        </a:prstGeom>
      </xdr:spPr>
    </xdr:pic>
    <xdr:clientData/>
  </xdr:twoCellAnchor>
  <xdr:twoCellAnchor>
    <xdr:from>
      <xdr:col>9</xdr:col>
      <xdr:colOff>171451</xdr:colOff>
      <xdr:row>135</xdr:row>
      <xdr:rowOff>95251</xdr:rowOff>
    </xdr:from>
    <xdr:to>
      <xdr:col>9</xdr:col>
      <xdr:colOff>1705477</xdr:colOff>
      <xdr:row>135</xdr:row>
      <xdr:rowOff>1809751</xdr:rowOff>
    </xdr:to>
    <xdr:pic>
      <xdr:nvPicPr>
        <xdr:cNvPr id="69694" name="Picture 69693">
          <a:extLst>
            <a:ext uri="{FF2B5EF4-FFF2-40B4-BE49-F238E27FC236}">
              <a16:creationId xmlns:a16="http://schemas.microsoft.com/office/drawing/2014/main" id="{6F7A239F-BC20-EA52-1AD1-4D70F20A484F}"/>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9183351" y="235762801"/>
          <a:ext cx="1534026" cy="1714500"/>
        </a:xfrm>
        <a:prstGeom prst="rect">
          <a:avLst/>
        </a:prstGeom>
      </xdr:spPr>
    </xdr:pic>
    <xdr:clientData/>
  </xdr:twoCellAnchor>
  <xdr:twoCellAnchor>
    <xdr:from>
      <xdr:col>9</xdr:col>
      <xdr:colOff>152400</xdr:colOff>
      <xdr:row>140</xdr:row>
      <xdr:rowOff>114301</xdr:rowOff>
    </xdr:from>
    <xdr:to>
      <xdr:col>9</xdr:col>
      <xdr:colOff>2324100</xdr:colOff>
      <xdr:row>140</xdr:row>
      <xdr:rowOff>1847850</xdr:rowOff>
    </xdr:to>
    <xdr:grpSp>
      <xdr:nvGrpSpPr>
        <xdr:cNvPr id="839" name="Group 838">
          <a:extLst>
            <a:ext uri="{FF2B5EF4-FFF2-40B4-BE49-F238E27FC236}">
              <a16:creationId xmlns:a16="http://schemas.microsoft.com/office/drawing/2014/main" id="{6E536916-9E0D-C3B7-B813-0805053ECB9C}"/>
            </a:ext>
          </a:extLst>
        </xdr:cNvPr>
        <xdr:cNvGrpSpPr/>
      </xdr:nvGrpSpPr>
      <xdr:grpSpPr>
        <a:xfrm>
          <a:off x="19164300" y="70408800"/>
          <a:ext cx="2171700" cy="0"/>
          <a:chOff x="19164300" y="241611150"/>
          <a:chExt cx="5734050" cy="8146893"/>
        </a:xfrm>
      </xdr:grpSpPr>
      <xdr:pic>
        <xdr:nvPicPr>
          <xdr:cNvPr id="69695" name="Picture 69694">
            <a:extLst>
              <a:ext uri="{FF2B5EF4-FFF2-40B4-BE49-F238E27FC236}">
                <a16:creationId xmlns:a16="http://schemas.microsoft.com/office/drawing/2014/main" id="{67054E8E-2A3F-9161-3EFF-BBFD8779EB5C}"/>
              </a:ext>
            </a:extLst>
          </xdr:cNvPr>
          <xdr:cNvPicPr>
            <a:picLocks noChangeAspect="1"/>
          </xdr:cNvPicPr>
        </xdr:nvPicPr>
        <xdr:blipFill>
          <a:blip xmlns:r="http://schemas.openxmlformats.org/officeDocument/2006/relationships" r:embed="rId125" cstate="email">
            <a:extLst>
              <a:ext uri="{28A0092B-C50C-407E-A947-70E740481C1C}">
                <a14:useLocalDpi xmlns:a14="http://schemas.microsoft.com/office/drawing/2010/main"/>
              </a:ext>
            </a:extLst>
          </a:blip>
          <a:stretch>
            <a:fillRect/>
          </a:stretch>
        </xdr:blipFill>
        <xdr:spPr>
          <a:xfrm>
            <a:off x="19164300" y="241611150"/>
            <a:ext cx="5734050" cy="8146893"/>
          </a:xfrm>
          <a:prstGeom prst="rect">
            <a:avLst/>
          </a:prstGeom>
        </xdr:spPr>
      </xdr:pic>
      <xdr:sp macro="" textlink="">
        <xdr:nvSpPr>
          <xdr:cNvPr id="838" name="Rectangle 837">
            <a:extLst>
              <a:ext uri="{FF2B5EF4-FFF2-40B4-BE49-F238E27FC236}">
                <a16:creationId xmlns:a16="http://schemas.microsoft.com/office/drawing/2014/main" id="{3BBE21D8-994E-D5ED-3108-AC9FC8B1B526}"/>
              </a:ext>
            </a:extLst>
          </xdr:cNvPr>
          <xdr:cNvSpPr/>
        </xdr:nvSpPr>
        <xdr:spPr>
          <a:xfrm>
            <a:off x="20974050" y="242925600"/>
            <a:ext cx="2495550" cy="3009900"/>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16</xdr:col>
      <xdr:colOff>133350</xdr:colOff>
      <xdr:row>40</xdr:row>
      <xdr:rowOff>190500</xdr:rowOff>
    </xdr:from>
    <xdr:to>
      <xdr:col>16</xdr:col>
      <xdr:colOff>2340967</xdr:colOff>
      <xdr:row>40</xdr:row>
      <xdr:rowOff>1733550</xdr:rowOff>
    </xdr:to>
    <xdr:pic>
      <xdr:nvPicPr>
        <xdr:cNvPr id="69696" name="Picture 69695">
          <a:extLst>
            <a:ext uri="{FF2B5EF4-FFF2-40B4-BE49-F238E27FC236}">
              <a16:creationId xmlns:a16="http://schemas.microsoft.com/office/drawing/2014/main" id="{4D9C4C46-0C06-5AA6-7CE8-E2A9AE5D4C3C}"/>
            </a:ext>
          </a:extLst>
        </xdr:cNvPr>
        <xdr:cNvPicPr>
          <a:picLocks noChangeAspect="1"/>
        </xdr:cNvPicPr>
      </xdr:nvPicPr>
      <xdr:blipFill>
        <a:blip xmlns:r="http://schemas.openxmlformats.org/officeDocument/2006/relationships" r:embed="rId126" cstate="email">
          <a:extLst>
            <a:ext uri="{28A0092B-C50C-407E-A947-70E740481C1C}">
              <a14:useLocalDpi xmlns:a14="http://schemas.microsoft.com/office/drawing/2010/main"/>
            </a:ext>
          </a:extLst>
        </a:blip>
        <a:stretch>
          <a:fillRect/>
        </a:stretch>
      </xdr:blipFill>
      <xdr:spPr>
        <a:xfrm>
          <a:off x="36347400" y="443903100"/>
          <a:ext cx="2207617" cy="1543050"/>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Nhung Le Thi Hong" id="{386248C6-BD61-475A-B70E-C99359E9A064}" userId="S::qa03.ofp@ofi.com::42b9b5ec-42b2-4749-a4ee-1b1d3904f93b" providerId="AD"/>
</personList>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C207143-D206-4F34-A5EF-7E64BAD15E72}" name="GMP" displayName="GMP" ref="A4:Z159" totalsRowShown="0" headerRowDxfId="114" dataDxfId="113" tableBorderDxfId="112">
  <autoFilter ref="A4:Z159" xr:uid="{3C207143-D206-4F34-A5EF-7E64BAD15E72}">
    <filterColumn colId="11">
      <filters>
        <filter val="Mr. Giang"/>
      </filters>
    </filterColumn>
  </autoFilter>
  <tableColumns count="26">
    <tableColumn id="1" xr3:uid="{B06CFC39-6C6C-4A10-980B-BDB8D0002D50}" name="No." dataDxfId="111" totalsRowDxfId="110">
      <calculatedColumnFormula>ROW()-4</calculatedColumnFormula>
    </tableColumn>
    <tableColumn id="2" xr3:uid="{327B2DD2-2A83-4229-B29A-88132B090722}" name="Name" dataDxfId="109" totalsRowDxfId="108"/>
    <tableColumn id="3" xr3:uid="{AD97A943-39D3-4CBB-B067-EE5AFD996CBC}" name="ID" dataDxfId="107" totalsRowDxfId="106"/>
    <tableColumn id="4" xr3:uid="{8CB34829-F5C8-45C3-93F8-43B255D67B48}" name="Your Department" dataDxfId="105" totalsRowDxfId="104"/>
    <tableColumn id="5" xr3:uid="{DA7C12E3-5FB3-4814-81D0-1F1FE22BCC67}" name="Capture date" dataDxfId="103" totalsRowDxfId="102"/>
    <tableColumn id="6" xr3:uid="{B03DBB49-8BA4-4045-80D2-9DC5D717C52D}" name="Area" dataDxfId="101" totalsRowDxfId="100"/>
    <tableColumn id="7" xr3:uid="{213EC32D-2853-4D52-A34E-2A45C04A6F25}" name="Detail location" dataDxfId="99" totalsRowDxfId="98"/>
    <tableColumn id="8" xr3:uid="{5296B2BC-E04B-4391-801A-4A23414ADFCC}" name="Issue" dataDxfId="97" totalsRowDxfId="96"/>
    <tableColumn id="26" xr3:uid="{516075EC-C9A7-4E5B-BE7A-4F103104B937}" name="TOR" dataDxfId="95" totalsRowDxfId="94"/>
    <tableColumn id="9" xr3:uid="{DA3F9553-A24C-47F7-9E97-37CB769684AD}" name="Picture" dataDxfId="93" totalsRowDxfId="92"/>
    <tableColumn id="10" xr3:uid="{B66D3C6B-3492-438A-96A5-CEEF23B0ADF3}" name="Week" dataDxfId="91" totalsRowDxfId="90"/>
    <tableColumn id="11" xr3:uid="{7264BE45-326D-41D3-A80B-69DB5A21F9DA}" name="Owner" dataDxfId="89" totalsRowDxfId="88"/>
    <tableColumn id="12" xr3:uid="{6D7C7E99-B7E0-4168-BC46-9E979ED36A7B}" name="Following up Dept. 1" dataDxfId="87" totalsRowDxfId="86">
      <calculatedColumnFormula>IF(L5="", "", IFERROR(VLOOKUP(L5,Mapping_PIC_FUD[], 2, FALSE), ""))</calculatedColumnFormula>
    </tableColumn>
    <tableColumn id="13" xr3:uid="{7CD8313C-6E01-47AA-98C2-A32E350F2273}" name="Corrective - Preventive action" dataDxfId="85" totalsRowDxfId="84"/>
    <tableColumn id="14" xr3:uid="{3237CF84-C1E4-4A67-9F85-A2FC3149E19B}" name="P.I.C 2" dataDxfId="83" totalsRowDxfId="82"/>
    <tableColumn id="15" xr3:uid="{BBF82A9F-3942-4F5D-9865-666CCE29C367}" name="Duedate" dataDxfId="81" totalsRowDxfId="80"/>
    <tableColumn id="16" xr3:uid="{B6A21B4E-69F9-4D21-80B6-8339254EE28D}" name="Evidence?" dataDxfId="79" totalsRowDxfId="78"/>
    <tableColumn id="17" xr3:uid="{78323914-D7E7-48D6-A0AE-6E1FC3D57398}" name="Status" dataDxfId="77" totalsRowDxfId="76"/>
    <tableColumn id="19" xr3:uid="{CF571356-857A-406B-84E9-E1FC65AA6BEE}" name="Following up Dept. 2" dataDxfId="75" totalsRowDxfId="74">
      <calculatedColumnFormula>IF(GMP[[#This Row],[P.I.C 2]]="", "", IFERROR(VLOOKUP(GMP[[#This Row],[P.I.C 2]],Mapping_PIC_FUD[], 2, FALSE), ""))</calculatedColumnFormula>
    </tableColumn>
    <tableColumn id="20" xr3:uid="{7F349C17-7D16-46B3-8711-70E980D86BC0}" name="Note" dataDxfId="73" totalsRowDxfId="72"/>
    <tableColumn id="21" xr3:uid="{C21BEA5A-DFF4-43EA-BDD1-6B669DD3AAF8}" name="Dept &amp; Status" dataDxfId="71" totalsRowDxfId="70">
      <calculatedColumnFormula>GMP[[#This Row],[Following up Dept. 2]]&amp;GMP[[#This Row],[Status]]</calculatedColumnFormula>
    </tableColumn>
    <tableColumn id="22" xr3:uid="{075C37AD-A833-46FE-9526-B3ABA1EECACC}" name="Completed  week" dataDxfId="69" totalsRowDxfId="68"/>
    <tableColumn id="23" xr3:uid="{1B6A8E7B-7A38-48A9-AE0D-06BB23082802}" name="Finish day" dataDxfId="67" totalsRowDxfId="66"/>
    <tableColumn id="24" xr3:uid="{3DF00397-B2A4-4CCE-BF90-BA1A8C34DDE8}" name="KPI" dataDxfId="65" totalsRowDxfId="64">
      <calculatedColumnFormula>IF(W5="","No",IF(OR(W5&lt;=Y5),"Yes","No"))</calculatedColumnFormula>
    </tableColumn>
    <tableColumn id="25" xr3:uid="{1D83FD54-6DE3-46E5-AA1C-14E4FB5D7DEF}" name="Duedate2" dataDxfId="63" totalsRowDxfId="62"/>
    <tableColumn id="18" xr3:uid="{B754BAC7-0CE5-4E20-9CF0-25DA4EFC73C7}" name="InputType" dataDxfId="61" totalsRowDxfId="6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4BEF0878-794F-4EAC-9539-7E4AD454267A}" name="CompletionRate" displayName="CompletionRate" ref="B3:N83" totalsRowShown="0" headerRowDxfId="59" dataDxfId="57" headerRowBorderDxfId="58" tableBorderDxfId="56">
  <autoFilter ref="B3:N83" xr:uid="{4BEF0878-794F-4EAC-9539-7E4AD454267A}"/>
  <tableColumns count="13">
    <tableColumn id="1" xr3:uid="{E8A10FA6-0D95-4915-9535-6E63360B9518}" name="Week" dataDxfId="55"/>
    <tableColumn id="2" xr3:uid="{F577AFD8-26F8-4ABE-822A-F1AAACDF225B}" name="Status" dataDxfId="54"/>
    <tableColumn id="3" xr3:uid="{3A8A069F-6A33-4E45-BDC7-E31FF8358C76}" name="Sorting" dataDxfId="53"/>
    <tableColumn id="4" xr3:uid="{0752F5FD-953E-4BE0-9A00-2B8DC1756DFF}" name="Roasting" dataDxfId="52"/>
    <tableColumn id="5" xr3:uid="{A3414F7F-4EF5-4987-A01B-2D412CFB4836}" name="Packing" dataDxfId="51"/>
    <tableColumn id="6" xr3:uid="{0E23656B-18D8-49B9-B350-47147E47DDCC}" name="Maintenance" dataDxfId="50"/>
    <tableColumn id="7" xr3:uid="{4F644774-DA08-47C2-AE76-407E5B87EED0}" name="FG WH" dataDxfId="49"/>
    <tableColumn id="8" xr3:uid="{7E1AC4ED-1FB4-41CC-8C4F-3BCEB1D3E177}" name="PM WH" dataDxfId="48"/>
    <tableColumn id="9" xr3:uid="{51DC01EA-2571-4732-AF51-E60F82D5CDD8}" name="RM WH" dataDxfId="47"/>
    <tableColumn id="10" xr3:uid="{17473A4F-A7B5-4515-B61B-F5E5BFA86B78}" name="HSE" dataDxfId="46"/>
    <tableColumn id="11" xr3:uid="{39BF43C5-FA56-434C-936D-475EC01860A8}" name="QA/QC/LAB" dataDxfId="45"/>
    <tableColumn id="12" xr3:uid="{7E8B4153-65CB-4374-B0D1-AE16B246C2BE}" name="HR" dataDxfId="44"/>
    <tableColumn id="13" xr3:uid="{D058E2DB-3923-4352-988B-B0AB701218CF}" name="Other" dataDxfId="43"/>
  </tableColumns>
  <tableStyleInfo name="TableStyleLight2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A233383-F541-4150-AD08-5877B8E523FF}" name="GMP_SUMMARY_BYDEPT" displayName="GMP_SUMMARY_BYDEPT" ref="A1:F181" totalsRowShown="0" headerRowDxfId="42" dataDxfId="41">
  <autoFilter ref="A1:F181" xr:uid="{FA233383-F541-4150-AD08-5877B8E523FF}">
    <filterColumn colId="0" hiddenButton="1"/>
    <filterColumn colId="1" hiddenButton="1"/>
    <filterColumn colId="2" hiddenButton="1"/>
    <filterColumn colId="3" hiddenButton="1"/>
    <filterColumn colId="4" hiddenButton="1"/>
    <filterColumn colId="5" hiddenButton="1"/>
  </autoFilter>
  <tableColumns count="6">
    <tableColumn id="1" xr3:uid="{59EC131E-A45B-469E-86FE-79165542155D}" name="Your Department" dataDxfId="40"/>
    <tableColumn id="2" xr3:uid="{27921D41-9D2E-4C5E-A94A-192E9C542B3D}" name="Headcount" dataDxfId="39"/>
    <tableColumn id="6" xr3:uid="{60C519EB-7D78-466D-B4F9-90B6E4B7CBD0}" name="Year" dataDxfId="38"/>
    <tableColumn id="3" xr3:uid="{69BD381B-AE82-450E-99E7-7415F62CE303}" name="Month" dataDxfId="37"/>
    <tableColumn id="4" xr3:uid="{61CBC7A2-3F0E-4660-B905-10563C2FAD6D}" name="Week" dataDxfId="36"/>
    <tableColumn id="7" xr3:uid="{29BAEAD4-E219-4C11-BF5E-02D6349360AC}" name="Findings" dataDxfId="35"/>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3B28992-B4FA-40B3-B00B-2ED7D90E376C}" name="Mapping_Week" displayName="Mapping_Week" ref="A1:C53" totalsRowShown="0" headerRowDxfId="34" dataDxfId="32" headerRowBorderDxfId="33" tableBorderDxfId="31" totalsRowBorderDxfId="30">
  <autoFilter ref="A1:C53" xr:uid="{03B28992-B4FA-40B3-B00B-2ED7D90E376C}"/>
  <tableColumns count="3">
    <tableColumn id="1" xr3:uid="{C166C7C2-AD25-411F-A9AB-A905F9C17664}" name="Start Date" dataDxfId="29"/>
    <tableColumn id="2" xr3:uid="{D8D054CB-F347-4F9C-B16C-7A8A6AEAC52B}" name="End Date" dataDxfId="28"/>
    <tableColumn id="3" xr3:uid="{C6316779-96CF-4A81-BC83-DB2444443CCA}" name="Week Number" dataDxfId="27"/>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8372421A-D887-4344-98BE-67200FC19A53}" name="Mapping_PIC_FUD" displayName="Mapping_PIC_FUD" ref="F1:G7" totalsRowShown="0" headerRowDxfId="26" dataDxfId="24" headerRowBorderDxfId="25" tableBorderDxfId="23" totalsRowBorderDxfId="22">
  <autoFilter ref="F1:G7" xr:uid="{8372421A-D887-4344-98BE-67200FC19A53}"/>
  <tableColumns count="2">
    <tableColumn id="1" xr3:uid="{C2E762EF-E9FE-4AF7-B0B8-73FD53271E1F}" name="PIC" dataDxfId="21"/>
    <tableColumn id="2" xr3:uid="{8FBE586C-58BE-4EE4-A760-60253FE93D6A}" name="Following up Dept." dataDxfId="20"/>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BA6B87DF-7834-4B5F-B4F8-C8BB63284A70}" name="Mapping_Findingby" displayName="Mapping_Findingby" ref="M1:M11" totalsRowShown="0" headerRowDxfId="19" dataDxfId="17" headerRowBorderDxfId="18" tableBorderDxfId="16" totalsRowBorderDxfId="15">
  <autoFilter ref="M1:M11" xr:uid="{BA6B87DF-7834-4B5F-B4F8-C8BB63284A70}"/>
  <tableColumns count="1">
    <tableColumn id="1" xr3:uid="{5BCA5414-A8B6-495E-8A43-C10F887C8D93}" name="Finding by" dataDxfId="14"/>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DE937D92-36D5-4991-B003-9B986BEBDD17}" name="TOR_List" displayName="TOR_List" ref="K1:K12" totalsRowShown="0" headerRowDxfId="13" dataDxfId="11" headerRowBorderDxfId="12" tableBorderDxfId="10" totalsRowBorderDxfId="9">
  <tableColumns count="1">
    <tableColumn id="1" xr3:uid="{7250AD0C-FD6E-484D-9D70-9511CF73DE80}" name="Type of reason" dataDxfId="8"/>
  </tableColumns>
  <tableStyleInfo name="TableStyleMedium2"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H36" dT="2025-05-14T04:29:35.69" personId="{386248C6-BD61-475A-B70E-C99359E9A064}" id="{9D6635A5-19EC-4FE6-AA51-FB587039ECEC}">
    <text>FG WH: Pending do chưa cập nhật bằng chứng đúng hạn</text>
  </threadedComment>
  <threadedComment ref="F64" dT="2025-05-14T02:18:12.41" personId="{386248C6-BD61-475A-B70E-C99359E9A064}" id="{83178708-9A0F-41D1-A094-E197C74A00C5}">
    <text>Dời duedate từ 26/04 =&gt; 03/05</text>
  </threadedComment>
</ThreadedComments>
</file>

<file path=xl/worksheets/_rels/sheet2.xml.rels><?xml version="1.0" encoding="UTF-8" standalone="yes"?>
<Relationships xmlns="http://schemas.openxmlformats.org/package/2006/relationships"><Relationship Id="rId13" Type="http://schemas.openxmlformats.org/officeDocument/2006/relationships/hyperlink" Target="https://drive.google.com/open?id=1_RhS0t__7IdFDrCuhQ3Cjy16vR81RngV" TargetMode="External"/><Relationship Id="rId18" Type="http://schemas.openxmlformats.org/officeDocument/2006/relationships/hyperlink" Target="https://drive.google.com/open?id=1Z2NXl7xGDgltE86RKkK9T15c-V9L0lPS" TargetMode="External"/><Relationship Id="rId26" Type="http://schemas.openxmlformats.org/officeDocument/2006/relationships/hyperlink" Target="https://drive.google.com/open?id=1D5CNcixzKCHypgjzOuRhUKKo6pMdjifR" TargetMode="External"/><Relationship Id="rId39" Type="http://schemas.openxmlformats.org/officeDocument/2006/relationships/hyperlink" Target="https://drive.google.com/open?id=1l7_Sph9vEzwISbx1C29KYhHQCtCFgKzM" TargetMode="External"/><Relationship Id="rId21" Type="http://schemas.openxmlformats.org/officeDocument/2006/relationships/hyperlink" Target="https://drive.google.com/open?id=1P0-ihqGz7AnPrD3mvvtNGvXolITDTMMU" TargetMode="External"/><Relationship Id="rId34" Type="http://schemas.openxmlformats.org/officeDocument/2006/relationships/hyperlink" Target="https://drive.google.com/open?id=1HGEf-MrtVMJblAcdn87tnlBsEGGCjzXr" TargetMode="External"/><Relationship Id="rId42" Type="http://schemas.openxmlformats.org/officeDocument/2006/relationships/hyperlink" Target="https://drive.google.com/open?id=140Eqp2YBejkEb7PmfEkKaTxfpzyFHjTy" TargetMode="External"/><Relationship Id="rId47" Type="http://schemas.openxmlformats.org/officeDocument/2006/relationships/hyperlink" Target="https://drive.google.com/open?id=1wSKByzf6WNvnBdmefTn9L8B7mKmhb3Qv" TargetMode="External"/><Relationship Id="rId50" Type="http://schemas.openxmlformats.org/officeDocument/2006/relationships/hyperlink" Target="https://drive.google.com/open?id=1rI8vapFnPa0Y3um36xIciU_e1aWLT7K3" TargetMode="External"/><Relationship Id="rId55" Type="http://schemas.openxmlformats.org/officeDocument/2006/relationships/hyperlink" Target="https://drive.google.com/open?id=1RmshWtgNkneSKNt8vOedTzW4QXKAXwrV" TargetMode="External"/><Relationship Id="rId63" Type="http://schemas.openxmlformats.org/officeDocument/2006/relationships/hyperlink" Target="https://drive.google.com/open?id=1jlR63IhHmtyzEkhTr30_xjqjkMDDfY7Y" TargetMode="External"/><Relationship Id="rId68" Type="http://schemas.openxmlformats.org/officeDocument/2006/relationships/printerSettings" Target="../printerSettings/printerSettings2.bin"/><Relationship Id="rId7" Type="http://schemas.openxmlformats.org/officeDocument/2006/relationships/hyperlink" Target="https://drive.google.com/open?id=1uaSdkaqNwLr4f27pF4Sg1_XFSw7tIl17" TargetMode="External"/><Relationship Id="rId2" Type="http://schemas.openxmlformats.org/officeDocument/2006/relationships/hyperlink" Target="https://drive.google.com/open?id=1OdabhHYvtDur0WPDkn2Xc68r6IMt5MIM" TargetMode="External"/><Relationship Id="rId16" Type="http://schemas.openxmlformats.org/officeDocument/2006/relationships/hyperlink" Target="https://drive.google.com/open?id=1UtJ1rqvIJ31PUhqw3RRrjJ4fhqtJxriP" TargetMode="External"/><Relationship Id="rId29" Type="http://schemas.openxmlformats.org/officeDocument/2006/relationships/hyperlink" Target="https://drive.google.com/open?id=1Z8lDxtFi-gBRcZikUjzIR48otiE6rM8K" TargetMode="External"/><Relationship Id="rId1" Type="http://schemas.openxmlformats.org/officeDocument/2006/relationships/printerSettings" Target="../printerSettings/printerSettings1.bin"/><Relationship Id="rId6" Type="http://schemas.openxmlformats.org/officeDocument/2006/relationships/hyperlink" Target="https://drive.google.com/open?id=1pBUxRdWq_ZAzcB_ISo_dcG8AbRyyb3K-" TargetMode="External"/><Relationship Id="rId11" Type="http://schemas.openxmlformats.org/officeDocument/2006/relationships/hyperlink" Target="https://drive.google.com/open?id=1KTDQPLfEEYiX9QnfpcuXI_CPOlvuGYa5" TargetMode="External"/><Relationship Id="rId24" Type="http://schemas.openxmlformats.org/officeDocument/2006/relationships/hyperlink" Target="https://drive.google.com/open?id=1h9TPU9xjA70pIuB6DRcUp6NNQPbvXohC" TargetMode="External"/><Relationship Id="rId32" Type="http://schemas.openxmlformats.org/officeDocument/2006/relationships/hyperlink" Target="https://drive.google.com/open?id=1FVkxjqdMzKhtvMcve3ONAtORODCCNr4e" TargetMode="External"/><Relationship Id="rId37" Type="http://schemas.openxmlformats.org/officeDocument/2006/relationships/hyperlink" Target="https://drive.google.com/open?id=1Ounx8Y__Y1jrWEijs_ZRAwxCE2ZM2Rxw" TargetMode="External"/><Relationship Id="rId40" Type="http://schemas.openxmlformats.org/officeDocument/2006/relationships/hyperlink" Target="https://drive.google.com/open?id=1upspAxoKb3gdN29VztxcFMtkJ8gfLnJ-" TargetMode="External"/><Relationship Id="rId45" Type="http://schemas.openxmlformats.org/officeDocument/2006/relationships/hyperlink" Target="https://drive.google.com/open?id=1jbmxq9edgZOqmipJsnMY1Ow_ZUsM1TdP" TargetMode="External"/><Relationship Id="rId53" Type="http://schemas.openxmlformats.org/officeDocument/2006/relationships/hyperlink" Target="https://drive.google.com/open?id=1ijb6jCL2eJrR24Njl8uuv5LHxJuDsaMf" TargetMode="External"/><Relationship Id="rId58" Type="http://schemas.openxmlformats.org/officeDocument/2006/relationships/hyperlink" Target="https://drive.google.com/open?id=1eBLdzxVofwgpsx9dUpkKtRCJlKyL5NGd" TargetMode="External"/><Relationship Id="rId66" Type="http://schemas.openxmlformats.org/officeDocument/2006/relationships/hyperlink" Target="https://drive.google.com/open?id=173u7HLswpMJ9SfjTmDLlWV8DrVvrH3WZ" TargetMode="External"/><Relationship Id="rId5" Type="http://schemas.openxmlformats.org/officeDocument/2006/relationships/hyperlink" Target="https://drive.google.com/open?id=1z-UVBcw0RmiFc1DqjETiG35p4hSJuRQ8" TargetMode="External"/><Relationship Id="rId15" Type="http://schemas.openxmlformats.org/officeDocument/2006/relationships/hyperlink" Target="https://drive.google.com/open?id=12pubJSSAg5BkIhYyukcP8nTxdEudO7ye" TargetMode="External"/><Relationship Id="rId23" Type="http://schemas.openxmlformats.org/officeDocument/2006/relationships/hyperlink" Target="https://drive.google.com/open?id=1sKKJDhbas0l1yZ6m94-Vo56OGB_fUup6" TargetMode="External"/><Relationship Id="rId28" Type="http://schemas.openxmlformats.org/officeDocument/2006/relationships/hyperlink" Target="https://drive.google.com/open?id=12FuhHWWqJiXZowKmY0rImxaxX65n_m-m" TargetMode="External"/><Relationship Id="rId36" Type="http://schemas.openxmlformats.org/officeDocument/2006/relationships/hyperlink" Target="https://drive.google.com/open?id=1yDCRr4cEjbD4eZW1YSu9td-YpWKBJ4FT" TargetMode="External"/><Relationship Id="rId49" Type="http://schemas.openxmlformats.org/officeDocument/2006/relationships/hyperlink" Target="https://drive.google.com/open?id=1hwz5nS81K2p7ZOZHiiuaBZG-4O-8-o2N" TargetMode="External"/><Relationship Id="rId57" Type="http://schemas.openxmlformats.org/officeDocument/2006/relationships/hyperlink" Target="https://drive.google.com/file/d/1k7VSPUnEuZhmasyySpwZq015IFtkmW-F/view" TargetMode="External"/><Relationship Id="rId61" Type="http://schemas.openxmlformats.org/officeDocument/2006/relationships/hyperlink" Target="https://drive.google.com/open?id=1CwMS-EH2OKVUV-_k1s9JlIdWl-Kgp_mV" TargetMode="External"/><Relationship Id="rId10" Type="http://schemas.openxmlformats.org/officeDocument/2006/relationships/hyperlink" Target="https://drive.google.com/open?id=1YkrNUB6c96vdrJGplvSRyjd7yAbTWuCq" TargetMode="External"/><Relationship Id="rId19" Type="http://schemas.openxmlformats.org/officeDocument/2006/relationships/hyperlink" Target="https://drive.google.com/open?id=1DeXRejmhvznF7wlfg2JwTUlOU6at84UP" TargetMode="External"/><Relationship Id="rId31" Type="http://schemas.openxmlformats.org/officeDocument/2006/relationships/hyperlink" Target="https://drive.google.com/open?id=1is3aebU7LRr8Qf1t0zP1NlyEtXNJPx75" TargetMode="External"/><Relationship Id="rId44" Type="http://schemas.openxmlformats.org/officeDocument/2006/relationships/hyperlink" Target="https://drive.google.com/open?id=1gvtGkqIH4r5cw_r3JCPKD-0Ou80pNoNe" TargetMode="External"/><Relationship Id="rId52" Type="http://schemas.openxmlformats.org/officeDocument/2006/relationships/hyperlink" Target="https://drive.google.com/open?id=173u7HLswpMJ9SfjTmDLlWV8DrVvrH3WZ" TargetMode="External"/><Relationship Id="rId60" Type="http://schemas.openxmlformats.org/officeDocument/2006/relationships/hyperlink" Target="https://drive.google.com/open?id=1Fu7pfGawC0TXq-DFYmfPx5tKvZlpHIcQ" TargetMode="External"/><Relationship Id="rId65" Type="http://schemas.openxmlformats.org/officeDocument/2006/relationships/hyperlink" Target="https://drive.google.com/open?id=1GP4tBe1qvatHLUlL-dHfrxFEhV-PAjIQ" TargetMode="External"/><Relationship Id="rId4" Type="http://schemas.openxmlformats.org/officeDocument/2006/relationships/hyperlink" Target="https://drive.google.com/open?id=1HJ6MIdtXlY-OUiJZZ3QCVrYpzGV8HV2D" TargetMode="External"/><Relationship Id="rId9" Type="http://schemas.openxmlformats.org/officeDocument/2006/relationships/hyperlink" Target="https://drive.google.com/open?id=1jMTzoATOX7lZ00Q0ygPfQoBNATMztdKv" TargetMode="External"/><Relationship Id="rId14" Type="http://schemas.openxmlformats.org/officeDocument/2006/relationships/hyperlink" Target="https://drive.google.com/open?id=1f3AngmZeDdkEUrtkT9cJ-U7PHZBj3IVv" TargetMode="External"/><Relationship Id="rId22" Type="http://schemas.openxmlformats.org/officeDocument/2006/relationships/hyperlink" Target="https://drive.google.com/open?id=1QK4EJxMQvyULuNyr9OXx-8dpwRkjZakb" TargetMode="External"/><Relationship Id="rId27" Type="http://schemas.openxmlformats.org/officeDocument/2006/relationships/hyperlink" Target="https://drive.google.com/open?id=1pvRVlD7U_aKkZACNnmyKnUnNVbIhwazZ" TargetMode="External"/><Relationship Id="rId30" Type="http://schemas.openxmlformats.org/officeDocument/2006/relationships/hyperlink" Target="https://drive.google.com/open?id=1jrKcA382YHdy8G10lBUwrvr1Xz1CzE8h" TargetMode="External"/><Relationship Id="rId35" Type="http://schemas.openxmlformats.org/officeDocument/2006/relationships/hyperlink" Target="https://drive.google.com/open?id=1pnQTyDqP7CI1nJPLK8cS2Eq44-Ht4bwS" TargetMode="External"/><Relationship Id="rId43" Type="http://schemas.openxmlformats.org/officeDocument/2006/relationships/hyperlink" Target="https://drive.google.com/open?id=1IUAJzMKTbYPnBY-nohyQVAUXob6CDNeU" TargetMode="External"/><Relationship Id="rId48" Type="http://schemas.openxmlformats.org/officeDocument/2006/relationships/hyperlink" Target="https://drive.google.com/open?id=1mLPUf-2dUzLRGqL9BY0JWSHibAmEGmyr" TargetMode="External"/><Relationship Id="rId56" Type="http://schemas.openxmlformats.org/officeDocument/2006/relationships/hyperlink" Target="https://drive.google.com/open?id=1NA-uLMRBQ4SPjqgWTMncAFoRf-T63n1h" TargetMode="External"/><Relationship Id="rId64" Type="http://schemas.openxmlformats.org/officeDocument/2006/relationships/hyperlink" Target="https://drive.google.com/open?id=1zFrM7PhkZUDoDid8YDY8jgK_pYfOoAa6" TargetMode="External"/><Relationship Id="rId69" Type="http://schemas.openxmlformats.org/officeDocument/2006/relationships/drawing" Target="../drawings/drawing1.xml"/><Relationship Id="rId8" Type="http://schemas.openxmlformats.org/officeDocument/2006/relationships/hyperlink" Target="https://drive.google.com/open?id=1WqP5XKklGIkMM_4jaTE39ce6mzREpnEw" TargetMode="External"/><Relationship Id="rId51" Type="http://schemas.openxmlformats.org/officeDocument/2006/relationships/hyperlink" Target="https://drive.google.com/open?id=1LsM4l9iuJjdXpada_L22a0tc-7Ftiu-d" TargetMode="External"/><Relationship Id="rId3" Type="http://schemas.openxmlformats.org/officeDocument/2006/relationships/hyperlink" Target="https://drive.google.com/open?id=1bIJNwV1REsEjELs-twtLFHVkTSNRkrEA" TargetMode="External"/><Relationship Id="rId12" Type="http://schemas.openxmlformats.org/officeDocument/2006/relationships/hyperlink" Target="https://drive.google.com/open?id=1aoWs6iP1Rh8O2rU-zpwLIAD3hmWFPWlK" TargetMode="External"/><Relationship Id="rId17" Type="http://schemas.openxmlformats.org/officeDocument/2006/relationships/hyperlink" Target="https://drive.google.com/open?id=1HB___q71KQTT2lS2qD6gE4mdcv87j2_K" TargetMode="External"/><Relationship Id="rId25" Type="http://schemas.openxmlformats.org/officeDocument/2006/relationships/hyperlink" Target="https://drive.google.com/open?id=1Awsv68gmy87RlnDQXm9bwRHOH-dSxHez" TargetMode="External"/><Relationship Id="rId33" Type="http://schemas.openxmlformats.org/officeDocument/2006/relationships/hyperlink" Target="https://drive.google.com/open?id=11VnukHqMeP5jKs1IhgIBm1DoKvOzL3eQ" TargetMode="External"/><Relationship Id="rId38" Type="http://schemas.openxmlformats.org/officeDocument/2006/relationships/hyperlink" Target="https://drive.google.com/open?id=1mMoQkJNF-hf2mCN1TGoIhewV1t_ht85P" TargetMode="External"/><Relationship Id="rId46" Type="http://schemas.openxmlformats.org/officeDocument/2006/relationships/hyperlink" Target="https://drive.google.com/open?id=1rzrYuqXahpxISsQgZrdNo7CZjdkT6fbN" TargetMode="External"/><Relationship Id="rId59" Type="http://schemas.openxmlformats.org/officeDocument/2006/relationships/hyperlink" Target="https://drive.google.com/open?id=1LmyIo5Vy107WF0wY6cEnn1FXDTF23ggy" TargetMode="External"/><Relationship Id="rId67" Type="http://schemas.openxmlformats.org/officeDocument/2006/relationships/hyperlink" Target="https://drive.google.com/open?id=173u7HLswpMJ9SfjTmDLlWV8DrVvrH3WZ" TargetMode="External"/><Relationship Id="rId20" Type="http://schemas.openxmlformats.org/officeDocument/2006/relationships/hyperlink" Target="https://drive.google.com/open?id=1ckvM-eSRXs_3Skliezlz6j5Oisvmi8Us" TargetMode="External"/><Relationship Id="rId41" Type="http://schemas.openxmlformats.org/officeDocument/2006/relationships/hyperlink" Target="https://drive.google.com/open?id=1gCW-DYd3s8tV6YmCdDMSd96F3Xlj1cQt" TargetMode="External"/><Relationship Id="rId54" Type="http://schemas.openxmlformats.org/officeDocument/2006/relationships/hyperlink" Target="https://drive.google.com/open?id=1qfIys46dt9D3LZRZwcjBxWmMb8rj1WdB" TargetMode="External"/><Relationship Id="rId62" Type="http://schemas.openxmlformats.org/officeDocument/2006/relationships/hyperlink" Target="https://drive.google.com/file/d/1zOtZZPwKUlgcx4viB3FYdod4at-hR-09/view" TargetMode="External"/><Relationship Id="rId70"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printerSettings" Target="../printerSettings/printerSettings3.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3.xml"/></Relationships>
</file>

<file path=xl/worksheets/_rels/sheet5.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table" Target="../tables/table4.xml"/><Relationship Id="rId1" Type="http://schemas.openxmlformats.org/officeDocument/2006/relationships/printerSettings" Target="../printerSettings/printerSettings4.bin"/><Relationship Id="rId5" Type="http://schemas.openxmlformats.org/officeDocument/2006/relationships/table" Target="../tables/table7.xml"/><Relationship Id="rId4" Type="http://schemas.openxmlformats.org/officeDocument/2006/relationships/table" Target="../tables/table6.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F12"/>
  <sheetViews>
    <sheetView workbookViewId="0">
      <selection activeCell="C4" sqref="C4:C7"/>
    </sheetView>
  </sheetViews>
  <sheetFormatPr defaultRowHeight="14.4" x14ac:dyDescent="0.3"/>
  <cols>
    <col min="1" max="1" width="35" bestFit="1" customWidth="1"/>
    <col min="2" max="2" width="14.5546875" bestFit="1" customWidth="1"/>
    <col min="3" max="3" width="43.6640625" bestFit="1" customWidth="1"/>
    <col min="5" max="5" width="60.109375" bestFit="1" customWidth="1"/>
  </cols>
  <sheetData>
    <row r="3" spans="1:6" x14ac:dyDescent="0.3">
      <c r="A3" s="5" t="s">
        <v>0</v>
      </c>
      <c r="B3" s="8" t="s">
        <v>1</v>
      </c>
      <c r="C3" s="7" t="s">
        <v>2</v>
      </c>
      <c r="E3" t="s">
        <v>3</v>
      </c>
      <c r="F3" t="s">
        <v>4</v>
      </c>
    </row>
    <row r="4" spans="1:6" x14ac:dyDescent="0.3">
      <c r="A4" s="7" t="s">
        <v>5</v>
      </c>
      <c r="B4" s="8" t="s">
        <v>6</v>
      </c>
      <c r="C4" s="7" t="s">
        <v>7</v>
      </c>
      <c r="E4" t="s">
        <v>8</v>
      </c>
      <c r="F4" t="s">
        <v>9</v>
      </c>
    </row>
    <row r="5" spans="1:6" x14ac:dyDescent="0.3">
      <c r="A5" s="7" t="s">
        <v>10</v>
      </c>
      <c r="B5" s="8" t="s">
        <v>11</v>
      </c>
      <c r="C5" s="7" t="s">
        <v>12</v>
      </c>
      <c r="E5" t="s">
        <v>13</v>
      </c>
      <c r="F5" t="s">
        <v>14</v>
      </c>
    </row>
    <row r="6" spans="1:6" x14ac:dyDescent="0.3">
      <c r="A6" s="7" t="s">
        <v>15</v>
      </c>
      <c r="B6" s="8" t="s">
        <v>16</v>
      </c>
      <c r="C6" s="7" t="s">
        <v>17</v>
      </c>
      <c r="E6" t="s">
        <v>18</v>
      </c>
      <c r="F6" t="s">
        <v>19</v>
      </c>
    </row>
    <row r="7" spans="1:6" x14ac:dyDescent="0.3">
      <c r="A7" s="7" t="s">
        <v>20</v>
      </c>
      <c r="B7" s="8" t="s">
        <v>21</v>
      </c>
      <c r="C7" s="7" t="s">
        <v>22</v>
      </c>
      <c r="E7" t="s">
        <v>23</v>
      </c>
      <c r="F7" t="s">
        <v>24</v>
      </c>
    </row>
    <row r="8" spans="1:6" x14ac:dyDescent="0.3">
      <c r="A8" s="7" t="s">
        <v>24</v>
      </c>
    </row>
    <row r="9" spans="1:6" x14ac:dyDescent="0.3">
      <c r="A9" s="7" t="s">
        <v>25</v>
      </c>
    </row>
    <row r="10" spans="1:6" x14ac:dyDescent="0.3">
      <c r="A10" s="7" t="s">
        <v>4</v>
      </c>
    </row>
    <row r="11" spans="1:6" x14ac:dyDescent="0.3">
      <c r="A11" s="7" t="s">
        <v>26</v>
      </c>
    </row>
    <row r="12" spans="1:6" x14ac:dyDescent="0.3">
      <c r="A12" s="7" t="s">
        <v>27</v>
      </c>
    </row>
  </sheetData>
  <customSheetViews>
    <customSheetView guid="{59D0AEBC-5BF6-4A00-86E7-495C2575DBA3}" state="hidden">
      <selection activeCell="A4" sqref="A4:A12"/>
      <pageMargins left="0" right="0" top="0" bottom="0" header="0" footer="0"/>
    </customSheetView>
  </customSheetView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1">
    <tabColor rgb="FF00B050"/>
  </sheetPr>
  <dimension ref="A1:AB2295"/>
  <sheetViews>
    <sheetView tabSelected="1" zoomScale="26" zoomScaleNormal="40" zoomScaleSheetLayoutView="40" workbookViewId="0">
      <pane ySplit="4" topLeftCell="A5" activePane="bottomLeft" state="frozen"/>
      <selection pane="bottomLeft" activeCell="Q6" sqref="Q6"/>
    </sheetView>
  </sheetViews>
  <sheetFormatPr defaultColWidth="9.109375" defaultRowHeight="20.25" customHeight="1" x14ac:dyDescent="0.3"/>
  <cols>
    <col min="1" max="1" width="33.109375" style="23" customWidth="1"/>
    <col min="2" max="2" width="27" style="23" customWidth="1"/>
    <col min="3" max="3" width="21.109375" style="224" customWidth="1"/>
    <col min="4" max="4" width="26.33203125" style="26" customWidth="1"/>
    <col min="5" max="5" width="28.88671875" style="242" customWidth="1"/>
    <col min="6" max="6" width="20.5546875" style="23" customWidth="1"/>
    <col min="7" max="7" width="23.21875" style="23" customWidth="1"/>
    <col min="8" max="8" width="94.21875" style="48" customWidth="1"/>
    <col min="9" max="9" width="26.109375" style="37" customWidth="1"/>
    <col min="10" max="10" width="50.5546875" style="48" customWidth="1"/>
    <col min="11" max="11" width="16.88671875" style="23" customWidth="1"/>
    <col min="12" max="12" width="19.77734375" style="26" customWidth="1"/>
    <col min="13" max="13" width="27.109375" style="26" customWidth="1"/>
    <col min="14" max="14" width="93.44140625" style="48" customWidth="1"/>
    <col min="15" max="15" width="20.109375" style="26" customWidth="1"/>
    <col min="16" max="16" width="23" style="49" customWidth="1"/>
    <col min="17" max="17" width="45.6640625" style="50" customWidth="1"/>
    <col min="18" max="18" width="21.88671875" style="48" customWidth="1"/>
    <col min="19" max="19" width="23.21875" style="26" customWidth="1"/>
    <col min="20" max="20" width="57.21875" style="39" customWidth="1"/>
    <col min="21" max="21" width="24" style="26" customWidth="1"/>
    <col min="22" max="22" width="23.33203125" style="228" customWidth="1"/>
    <col min="23" max="23" width="23" style="46" customWidth="1"/>
    <col min="24" max="24" width="12.21875" style="26" customWidth="1"/>
    <col min="25" max="25" width="25.6640625" style="46" customWidth="1"/>
    <col min="26" max="26" width="22" style="54" customWidth="1"/>
    <col min="27" max="16384" width="9.109375" style="26"/>
  </cols>
  <sheetData>
    <row r="1" spans="1:26" ht="25.2" x14ac:dyDescent="0.3">
      <c r="A1" s="42"/>
      <c r="B1" s="24"/>
      <c r="C1" s="223"/>
      <c r="E1" s="241"/>
      <c r="F1" s="24"/>
      <c r="G1" s="24"/>
      <c r="H1" s="43"/>
      <c r="I1" s="58"/>
      <c r="J1" s="43"/>
      <c r="K1" s="24"/>
      <c r="L1" s="25"/>
      <c r="M1" s="25"/>
      <c r="N1" s="43"/>
      <c r="O1" s="25"/>
      <c r="P1" s="44"/>
      <c r="Q1" s="45"/>
      <c r="R1" s="43"/>
      <c r="S1" s="25"/>
      <c r="T1" s="38"/>
      <c r="U1" s="25"/>
      <c r="Z1" s="26"/>
    </row>
    <row r="2" spans="1:26" ht="139.80000000000001" customHeight="1" x14ac:dyDescent="0.3">
      <c r="A2" s="251" t="s">
        <v>28</v>
      </c>
      <c r="B2" s="251"/>
      <c r="C2" s="251"/>
      <c r="D2" s="251"/>
      <c r="E2" s="252" t="s">
        <v>195</v>
      </c>
      <c r="F2" s="252"/>
      <c r="G2" s="252"/>
      <c r="H2" s="252"/>
      <c r="I2" s="252"/>
      <c r="J2" s="252"/>
      <c r="K2" s="252"/>
      <c r="L2" s="252"/>
      <c r="M2" s="252"/>
      <c r="N2" s="252"/>
      <c r="O2" s="252"/>
      <c r="P2" s="252"/>
      <c r="Q2" s="252"/>
      <c r="R2" s="252"/>
      <c r="S2" s="252"/>
      <c r="T2" s="252"/>
      <c r="U2" s="253" t="s">
        <v>85</v>
      </c>
      <c r="V2" s="253"/>
      <c r="W2" s="253"/>
      <c r="X2" s="253"/>
      <c r="Y2" s="253"/>
      <c r="Z2" s="26"/>
    </row>
    <row r="3" spans="1:26" ht="28.2" customHeight="1" x14ac:dyDescent="0.3">
      <c r="A3" s="47"/>
      <c r="Z3" s="26"/>
    </row>
    <row r="4" spans="1:26" s="51" customFormat="1" ht="96.6" customHeight="1" x14ac:dyDescent="0.3">
      <c r="A4" s="89" t="s">
        <v>29</v>
      </c>
      <c r="B4" s="89" t="s">
        <v>124</v>
      </c>
      <c r="C4" s="225" t="s">
        <v>125</v>
      </c>
      <c r="D4" s="90" t="s">
        <v>126</v>
      </c>
      <c r="E4" s="91" t="s">
        <v>30</v>
      </c>
      <c r="F4" s="92" t="s">
        <v>32</v>
      </c>
      <c r="G4" s="92" t="s">
        <v>33</v>
      </c>
      <c r="H4" s="92" t="s">
        <v>34</v>
      </c>
      <c r="I4" s="92" t="s">
        <v>114</v>
      </c>
      <c r="J4" s="90" t="s">
        <v>35</v>
      </c>
      <c r="K4" s="90" t="s">
        <v>31</v>
      </c>
      <c r="L4" s="92" t="s">
        <v>36</v>
      </c>
      <c r="M4" s="92" t="s">
        <v>138</v>
      </c>
      <c r="N4" s="93" t="s">
        <v>37</v>
      </c>
      <c r="O4" s="94" t="s">
        <v>136</v>
      </c>
      <c r="P4" s="95" t="s">
        <v>38</v>
      </c>
      <c r="Q4" s="94" t="s">
        <v>39</v>
      </c>
      <c r="R4" s="93" t="s">
        <v>40</v>
      </c>
      <c r="S4" s="93" t="s">
        <v>137</v>
      </c>
      <c r="T4" s="94" t="s">
        <v>42</v>
      </c>
      <c r="U4" s="94" t="s">
        <v>43</v>
      </c>
      <c r="V4" s="229" t="s">
        <v>44</v>
      </c>
      <c r="W4" s="95" t="s">
        <v>45</v>
      </c>
      <c r="X4" s="94" t="s">
        <v>47</v>
      </c>
      <c r="Y4" s="95" t="s">
        <v>112</v>
      </c>
      <c r="Z4" s="214" t="s">
        <v>249</v>
      </c>
    </row>
    <row r="5" spans="1:26" s="37" customFormat="1" ht="169.95" customHeight="1" x14ac:dyDescent="0.45">
      <c r="A5" s="80">
        <f t="shared" ref="A5" si="0">ROW()-4</f>
        <v>1</v>
      </c>
      <c r="B5" s="80"/>
      <c r="C5" s="226"/>
      <c r="D5" s="81" t="s">
        <v>56</v>
      </c>
      <c r="E5" s="82">
        <v>45699</v>
      </c>
      <c r="F5" s="83" t="s">
        <v>58</v>
      </c>
      <c r="G5" s="83" t="s">
        <v>144</v>
      </c>
      <c r="H5" s="79" t="s">
        <v>101</v>
      </c>
      <c r="I5" s="80" t="s">
        <v>122</v>
      </c>
      <c r="J5" s="79"/>
      <c r="K5" s="83">
        <v>7</v>
      </c>
      <c r="L5" s="81" t="s">
        <v>8</v>
      </c>
      <c r="M5" s="81" t="str">
        <f>IF(L5="", "", IFERROR(VLOOKUP(L5,Mapping_PIC_FUD[], 2, FALSE), ""))</f>
        <v>Roasting</v>
      </c>
      <c r="N5" s="86" t="s">
        <v>106</v>
      </c>
      <c r="O5" s="29" t="s">
        <v>18</v>
      </c>
      <c r="P5" s="53">
        <v>45838</v>
      </c>
      <c r="Q5" s="87" t="s">
        <v>59</v>
      </c>
      <c r="R5" s="84" t="s">
        <v>50</v>
      </c>
      <c r="S5" s="81" t="str">
        <f>IF(GMP[[#This Row],[P.I.C 2]]="", "", IFERROR(VLOOKUP(GMP[[#This Row],[P.I.C 2]],Mapping_PIC_FUD[], 2, FALSE), ""))</f>
        <v>Maintenance</v>
      </c>
      <c r="T5" s="85" t="s">
        <v>103</v>
      </c>
      <c r="U5" s="84" t="str">
        <f>GMP[[#This Row],[Following up Dept. 2]]&amp;GMP[[#This Row],[Status]]</f>
        <v>MaintenanceOn Going</v>
      </c>
      <c r="V5" s="230"/>
      <c r="W5" s="53" t="s">
        <v>59</v>
      </c>
      <c r="X5" s="81" t="str">
        <f t="shared" ref="X5" si="1">IF(W5="","No",IF(OR(W5&lt;=Y5),"Yes","No"))</f>
        <v>No</v>
      </c>
      <c r="Y5" s="53"/>
      <c r="Z5" s="81" t="s">
        <v>135</v>
      </c>
    </row>
    <row r="6" spans="1:26" s="37" customFormat="1" ht="169.95" customHeight="1" x14ac:dyDescent="0.45">
      <c r="A6" s="80">
        <f t="shared" ref="A6:A21" si="2">ROW()-4</f>
        <v>2</v>
      </c>
      <c r="B6" s="80" t="s">
        <v>170</v>
      </c>
      <c r="C6" s="226"/>
      <c r="D6" s="81" t="s">
        <v>56</v>
      </c>
      <c r="E6" s="82">
        <v>45730</v>
      </c>
      <c r="F6" s="83" t="s">
        <v>48</v>
      </c>
      <c r="G6" s="83" t="s">
        <v>49</v>
      </c>
      <c r="H6" s="35" t="s">
        <v>108</v>
      </c>
      <c r="I6" s="80" t="s">
        <v>121</v>
      </c>
      <c r="J6" s="79"/>
      <c r="K6" s="83">
        <v>12</v>
      </c>
      <c r="L6" s="81" t="s">
        <v>8</v>
      </c>
      <c r="M6" s="81" t="str">
        <f>IF(L6="", "", IFERROR(VLOOKUP(L6,Mapping_PIC_FUD[], 2, FALSE), ""))</f>
        <v>Roasting</v>
      </c>
      <c r="N6" s="79" t="s">
        <v>110</v>
      </c>
      <c r="O6" s="29" t="s">
        <v>18</v>
      </c>
      <c r="P6" s="88">
        <v>45808</v>
      </c>
      <c r="Q6" s="96" t="s">
        <v>59</v>
      </c>
      <c r="R6" s="84" t="s">
        <v>50</v>
      </c>
      <c r="S6" s="81" t="str">
        <f>IF(GMP[[#This Row],[P.I.C 2]]="", "", IFERROR(VLOOKUP(GMP[[#This Row],[P.I.C 2]],Mapping_PIC_FUD[], 2, FALSE), ""))</f>
        <v>Maintenance</v>
      </c>
      <c r="T6" s="85" t="s">
        <v>217</v>
      </c>
      <c r="U6" s="84" t="str">
        <f>GMP[[#This Row],[Following up Dept. 2]]&amp;GMP[[#This Row],[Status]]</f>
        <v>MaintenanceOn Going</v>
      </c>
      <c r="V6" s="230"/>
      <c r="W6" s="53"/>
      <c r="X6" s="81" t="str">
        <f t="shared" ref="X6" si="3">IF(W6="","No",IF(OR(W6&lt;=Y6),"Yes","No"))</f>
        <v>No</v>
      </c>
      <c r="Y6" s="88">
        <v>45762</v>
      </c>
      <c r="Z6" s="81" t="s">
        <v>135</v>
      </c>
    </row>
    <row r="7" spans="1:26" s="37" customFormat="1" ht="169.95" hidden="1" customHeight="1" x14ac:dyDescent="0.45">
      <c r="A7" s="80">
        <f t="shared" si="2"/>
        <v>3</v>
      </c>
      <c r="B7" s="80" t="s">
        <v>178</v>
      </c>
      <c r="C7" s="226"/>
      <c r="D7" s="81" t="s">
        <v>53</v>
      </c>
      <c r="E7" s="82">
        <v>45733</v>
      </c>
      <c r="F7" s="83" t="s">
        <v>58</v>
      </c>
      <c r="G7" s="83" t="s">
        <v>60</v>
      </c>
      <c r="H7" s="35" t="s">
        <v>109</v>
      </c>
      <c r="I7" s="80" t="s">
        <v>121</v>
      </c>
      <c r="J7" s="79"/>
      <c r="K7" s="83">
        <v>12</v>
      </c>
      <c r="L7" s="81" t="s">
        <v>54</v>
      </c>
      <c r="M7" s="81" t="str">
        <f>IF(L7="", "", IFERROR(VLOOKUP(L7,Mapping_PIC_FUD[], 2, FALSE), ""))</f>
        <v>Packing</v>
      </c>
      <c r="N7" s="86" t="s">
        <v>111</v>
      </c>
      <c r="O7" s="29" t="s">
        <v>18</v>
      </c>
      <c r="P7" s="88">
        <v>45853</v>
      </c>
      <c r="Q7" s="96"/>
      <c r="R7" s="84" t="s">
        <v>50</v>
      </c>
      <c r="S7" s="81" t="str">
        <f>IF(GMP[[#This Row],[P.I.C 2]]="", "", IFERROR(VLOOKUP(GMP[[#This Row],[P.I.C 2]],Mapping_PIC_FUD[], 2, FALSE), ""))</f>
        <v>Maintenance</v>
      </c>
      <c r="T7" s="85" t="s">
        <v>362</v>
      </c>
      <c r="U7" s="84" t="str">
        <f>GMP[[#This Row],[Following up Dept. 2]]&amp;GMP[[#This Row],[Status]]</f>
        <v>MaintenanceOn Going</v>
      </c>
      <c r="V7" s="230"/>
      <c r="W7" s="53"/>
      <c r="X7" s="81" t="str">
        <f t="shared" ref="X7:X10" si="4">IF(W7="","No",IF(OR(W7&lt;=Y7),"Yes","No"))</f>
        <v>No</v>
      </c>
      <c r="Y7" s="53"/>
      <c r="Z7" s="81" t="s">
        <v>135</v>
      </c>
    </row>
    <row r="8" spans="1:26" s="37" customFormat="1" ht="169.95" customHeight="1" x14ac:dyDescent="0.45">
      <c r="A8" s="33">
        <f t="shared" si="2"/>
        <v>4</v>
      </c>
      <c r="B8" s="29" t="s">
        <v>170</v>
      </c>
      <c r="C8" s="226" t="s">
        <v>184</v>
      </c>
      <c r="D8" s="29" t="s">
        <v>56</v>
      </c>
      <c r="E8" s="52">
        <v>45738</v>
      </c>
      <c r="F8" s="27" t="s">
        <v>58</v>
      </c>
      <c r="G8" s="83" t="s">
        <v>144</v>
      </c>
      <c r="H8" s="35" t="s">
        <v>140</v>
      </c>
      <c r="I8" s="80" t="s">
        <v>121</v>
      </c>
      <c r="J8" s="35"/>
      <c r="K8" s="27">
        <v>13</v>
      </c>
      <c r="L8" s="29" t="s">
        <v>8</v>
      </c>
      <c r="M8" s="29" t="str">
        <f>IF(L8="", "", IFERROR(VLOOKUP(L8,Mapping_PIC_FUD[], 2, FALSE), ""))</f>
        <v>Roasting</v>
      </c>
      <c r="N8" s="32" t="s">
        <v>64</v>
      </c>
      <c r="O8" s="29" t="s">
        <v>8</v>
      </c>
      <c r="P8" s="34">
        <v>45823</v>
      </c>
      <c r="Q8" s="96"/>
      <c r="R8" s="30" t="s">
        <v>50</v>
      </c>
      <c r="S8" s="29" t="str">
        <f>IF(GMP[[#This Row],[P.I.C 2]]="", "", IFERROR(VLOOKUP(GMP[[#This Row],[P.I.C 2]],Mapping_PIC_FUD[], 2, FALSE), ""))</f>
        <v>Roasting</v>
      </c>
      <c r="T8" s="28"/>
      <c r="U8" s="84" t="str">
        <f>GMP[[#This Row],[Following up Dept. 2]]&amp;GMP[[#This Row],[Status]]</f>
        <v>RoastingOn Going</v>
      </c>
      <c r="V8" s="231"/>
      <c r="W8" s="36"/>
      <c r="X8" s="29" t="str">
        <f t="shared" si="4"/>
        <v>No</v>
      </c>
      <c r="Y8" s="40"/>
      <c r="Z8" s="81" t="s">
        <v>135</v>
      </c>
    </row>
    <row r="9" spans="1:26" s="37" customFormat="1" ht="169.95" customHeight="1" x14ac:dyDescent="0.45">
      <c r="A9" s="33">
        <f t="shared" si="2"/>
        <v>5</v>
      </c>
      <c r="B9" s="29" t="s">
        <v>174</v>
      </c>
      <c r="C9" s="226" t="s">
        <v>185</v>
      </c>
      <c r="D9" s="29" t="s">
        <v>9</v>
      </c>
      <c r="E9" s="52">
        <v>45738</v>
      </c>
      <c r="F9" s="27" t="s">
        <v>27</v>
      </c>
      <c r="G9" s="27" t="s">
        <v>68</v>
      </c>
      <c r="H9" s="35" t="s">
        <v>141</v>
      </c>
      <c r="I9" s="80" t="s">
        <v>121</v>
      </c>
      <c r="J9" s="35"/>
      <c r="K9" s="27">
        <v>13</v>
      </c>
      <c r="L9" s="29" t="s">
        <v>8</v>
      </c>
      <c r="M9" s="29" t="str">
        <f>IF(L9="", "", IFERROR(VLOOKUP(L9,Mapping_PIC_FUD[], 2, FALSE), ""))</f>
        <v>Roasting</v>
      </c>
      <c r="N9" s="32" t="s">
        <v>64</v>
      </c>
      <c r="O9" s="29" t="s">
        <v>8</v>
      </c>
      <c r="P9" s="34">
        <v>45824</v>
      </c>
      <c r="Q9" s="96" t="s">
        <v>59</v>
      </c>
      <c r="R9" s="30" t="s">
        <v>50</v>
      </c>
      <c r="S9" s="29" t="str">
        <f>IF(GMP[[#This Row],[P.I.C 2]]="", "", IFERROR(VLOOKUP(GMP[[#This Row],[P.I.C 2]],Mapping_PIC_FUD[], 2, FALSE), ""))</f>
        <v>Roasting</v>
      </c>
      <c r="T9" s="28"/>
      <c r="U9" s="84" t="str">
        <f>GMP[[#This Row],[Following up Dept. 2]]&amp;GMP[[#This Row],[Status]]</f>
        <v>RoastingOn Going</v>
      </c>
      <c r="V9" s="231"/>
      <c r="W9" s="36"/>
      <c r="X9" s="29" t="str">
        <f t="shared" si="4"/>
        <v>No</v>
      </c>
      <c r="Y9" s="40"/>
      <c r="Z9" s="81" t="s">
        <v>135</v>
      </c>
    </row>
    <row r="10" spans="1:26" s="37" customFormat="1" ht="169.95" customHeight="1" x14ac:dyDescent="0.45">
      <c r="A10" s="33">
        <f t="shared" si="2"/>
        <v>6</v>
      </c>
      <c r="B10" s="29" t="s">
        <v>177</v>
      </c>
      <c r="C10" s="226" t="s">
        <v>183</v>
      </c>
      <c r="D10" s="29" t="s">
        <v>51</v>
      </c>
      <c r="E10" s="52">
        <v>45742</v>
      </c>
      <c r="F10" s="27" t="s">
        <v>48</v>
      </c>
      <c r="G10" s="27" t="s">
        <v>49</v>
      </c>
      <c r="H10" s="35" t="s">
        <v>142</v>
      </c>
      <c r="I10" s="27" t="s">
        <v>117</v>
      </c>
      <c r="J10" s="35"/>
      <c r="K10" s="27">
        <v>13</v>
      </c>
      <c r="L10" s="29" t="s">
        <v>8</v>
      </c>
      <c r="M10" s="29" t="str">
        <f>IF(L10="", "", IFERROR(VLOOKUP(L10,Mapping_PIC_FUD[], 2, FALSE), ""))</f>
        <v>Roasting</v>
      </c>
      <c r="N10" s="32" t="s">
        <v>160</v>
      </c>
      <c r="O10" s="29" t="s">
        <v>8</v>
      </c>
      <c r="P10" s="34">
        <v>45838</v>
      </c>
      <c r="Q10" s="96"/>
      <c r="R10" s="30" t="s">
        <v>50</v>
      </c>
      <c r="S10" s="29" t="str">
        <f>IF(GMP[[#This Row],[P.I.C 2]]="", "", IFERROR(VLOOKUP(GMP[[#This Row],[P.I.C 2]],Mapping_PIC_FUD[], 2, FALSE), ""))</f>
        <v>Roasting</v>
      </c>
      <c r="T10" s="28"/>
      <c r="U10" s="84" t="str">
        <f>GMP[[#This Row],[Following up Dept. 2]]&amp;GMP[[#This Row],[Status]]</f>
        <v>RoastingOn Going</v>
      </c>
      <c r="V10" s="231"/>
      <c r="W10" s="36"/>
      <c r="X10" s="29" t="str">
        <f t="shared" si="4"/>
        <v>No</v>
      </c>
      <c r="Y10" s="40"/>
      <c r="Z10" s="81" t="s">
        <v>135</v>
      </c>
    </row>
    <row r="11" spans="1:26" s="37" customFormat="1" ht="169.95" hidden="1" customHeight="1" x14ac:dyDescent="0.45">
      <c r="A11" s="33">
        <f t="shared" si="2"/>
        <v>7</v>
      </c>
      <c r="B11" s="29" t="s">
        <v>181</v>
      </c>
      <c r="C11" s="226" t="s">
        <v>187</v>
      </c>
      <c r="D11" s="29" t="s">
        <v>90</v>
      </c>
      <c r="E11" s="52">
        <v>45755</v>
      </c>
      <c r="F11" s="27" t="s">
        <v>27</v>
      </c>
      <c r="G11" s="27" t="s">
        <v>94</v>
      </c>
      <c r="H11" s="35" t="s">
        <v>145</v>
      </c>
      <c r="I11" s="33" t="s">
        <v>120</v>
      </c>
      <c r="J11" s="35"/>
      <c r="K11" s="27">
        <v>15</v>
      </c>
      <c r="L11" s="29" t="s">
        <v>18</v>
      </c>
      <c r="M11" s="29" t="str">
        <f>IF(L11="", "", IFERROR(VLOOKUP(L11,Mapping_PIC_FUD[], 2, FALSE), ""))</f>
        <v>Maintenance</v>
      </c>
      <c r="N11" s="32" t="s">
        <v>64</v>
      </c>
      <c r="O11" s="29" t="s">
        <v>18</v>
      </c>
      <c r="P11" s="34">
        <v>45823</v>
      </c>
      <c r="Q11" s="96"/>
      <c r="R11" s="30" t="s">
        <v>50</v>
      </c>
      <c r="S11" s="29" t="str">
        <f>IF(GMP[[#This Row],[P.I.C 2]]="", "", IFERROR(VLOOKUP(GMP[[#This Row],[P.I.C 2]],Mapping_PIC_FUD[], 2, FALSE), ""))</f>
        <v>Maintenance</v>
      </c>
      <c r="T11" s="28"/>
      <c r="U11" s="84" t="str">
        <f>GMP[[#This Row],[Following up Dept. 2]]&amp;GMP[[#This Row],[Status]]</f>
        <v>MaintenanceOn Going</v>
      </c>
      <c r="V11" s="231"/>
      <c r="W11" s="36"/>
      <c r="X11" s="29" t="str">
        <f t="shared" ref="X11:X21" si="5">IF(W11="","No",IF(OR(W11&lt;=Y11),"Yes","No"))</f>
        <v>No</v>
      </c>
      <c r="Y11" s="40" t="s">
        <v>59</v>
      </c>
      <c r="Z11" s="81" t="s">
        <v>135</v>
      </c>
    </row>
    <row r="12" spans="1:26" s="37" customFormat="1" ht="244.8" hidden="1" customHeight="1" x14ac:dyDescent="0.3">
      <c r="A12" s="33">
        <f t="shared" si="2"/>
        <v>8</v>
      </c>
      <c r="B12" s="29" t="s">
        <v>181</v>
      </c>
      <c r="C12" s="226" t="s">
        <v>187</v>
      </c>
      <c r="D12" s="29" t="s">
        <v>90</v>
      </c>
      <c r="E12" s="52">
        <v>45756</v>
      </c>
      <c r="F12" s="27" t="s">
        <v>57</v>
      </c>
      <c r="G12" s="27" t="s">
        <v>90</v>
      </c>
      <c r="H12" s="35" t="s">
        <v>146</v>
      </c>
      <c r="I12" s="33" t="s">
        <v>122</v>
      </c>
      <c r="J12" s="35"/>
      <c r="K12" s="27">
        <v>15</v>
      </c>
      <c r="L12" s="29" t="s">
        <v>285</v>
      </c>
      <c r="M12" s="29" t="str">
        <f>IF(L12="", "", IFERROR(VLOOKUP(L12,Mapping_PIC_FUD[], 2, FALSE), ""))</f>
        <v>HSE</v>
      </c>
      <c r="N12" s="32" t="s">
        <v>370</v>
      </c>
      <c r="O12" s="29" t="s">
        <v>285</v>
      </c>
      <c r="P12" s="34">
        <v>45807</v>
      </c>
      <c r="Q12" s="100" t="s">
        <v>368</v>
      </c>
      <c r="R12" s="30" t="s">
        <v>50</v>
      </c>
      <c r="S12" s="29" t="str">
        <f>IF(GMP[[#This Row],[P.I.C 2]]="", "", IFERROR(VLOOKUP(GMP[[#This Row],[P.I.C 2]],Mapping_PIC_FUD[], 2, FALSE), ""))</f>
        <v>HSE</v>
      </c>
      <c r="T12" s="243" t="s">
        <v>369</v>
      </c>
      <c r="U12" s="84" t="str">
        <f>GMP[[#This Row],[Following up Dept. 2]]&amp;GMP[[#This Row],[Status]]</f>
        <v>HSEOn Going</v>
      </c>
      <c r="V12" s="231"/>
      <c r="W12" s="36"/>
      <c r="X12" s="29" t="str">
        <f t="shared" si="5"/>
        <v>No</v>
      </c>
      <c r="Y12" s="34"/>
      <c r="Z12" s="81" t="s">
        <v>135</v>
      </c>
    </row>
    <row r="13" spans="1:26" s="37" customFormat="1" ht="169.95" customHeight="1" x14ac:dyDescent="0.45">
      <c r="A13" s="33">
        <f t="shared" si="2"/>
        <v>9</v>
      </c>
      <c r="B13" s="29" t="s">
        <v>174</v>
      </c>
      <c r="C13" s="226" t="s">
        <v>185</v>
      </c>
      <c r="D13" s="29" t="s">
        <v>9</v>
      </c>
      <c r="E13" s="52">
        <v>45758</v>
      </c>
      <c r="F13" s="27" t="s">
        <v>58</v>
      </c>
      <c r="G13" s="27" t="s">
        <v>144</v>
      </c>
      <c r="H13" s="35" t="s">
        <v>147</v>
      </c>
      <c r="I13" s="33" t="s">
        <v>121</v>
      </c>
      <c r="J13" s="35"/>
      <c r="K13" s="27">
        <v>16</v>
      </c>
      <c r="L13" s="29" t="s">
        <v>8</v>
      </c>
      <c r="M13" s="29" t="str">
        <f>IF(L13="", "", IFERROR(VLOOKUP(L13,Mapping_PIC_FUD[], 2, FALSE), ""))</f>
        <v>Roasting</v>
      </c>
      <c r="N13" s="41" t="s">
        <v>161</v>
      </c>
      <c r="O13" s="29" t="s">
        <v>18</v>
      </c>
      <c r="P13" s="34">
        <v>45823</v>
      </c>
      <c r="Q13" s="96"/>
      <c r="R13" s="30" t="s">
        <v>50</v>
      </c>
      <c r="S13" s="29" t="str">
        <f>IF(GMP[[#This Row],[P.I.C 2]]="", "", IFERROR(VLOOKUP(GMP[[#This Row],[P.I.C 2]],Mapping_PIC_FUD[], 2, FALSE), ""))</f>
        <v>Maintenance</v>
      </c>
      <c r="T13" s="28"/>
      <c r="U13" s="84" t="str">
        <f>GMP[[#This Row],[Following up Dept. 2]]&amp;GMP[[#This Row],[Status]]</f>
        <v>MaintenanceOn Going</v>
      </c>
      <c r="V13" s="231"/>
      <c r="W13" s="36"/>
      <c r="X13" s="29" t="str">
        <f t="shared" si="5"/>
        <v>No</v>
      </c>
      <c r="Y13" s="40"/>
      <c r="Z13" s="81" t="s">
        <v>135</v>
      </c>
    </row>
    <row r="14" spans="1:26" s="37" customFormat="1" ht="169.95" hidden="1" customHeight="1" x14ac:dyDescent="0.45">
      <c r="A14" s="33">
        <f t="shared" si="2"/>
        <v>10</v>
      </c>
      <c r="B14" s="29" t="s">
        <v>182</v>
      </c>
      <c r="C14" s="226" t="s">
        <v>186</v>
      </c>
      <c r="D14" s="29" t="s">
        <v>81</v>
      </c>
      <c r="E14" s="52">
        <v>45758</v>
      </c>
      <c r="F14" s="27" t="s">
        <v>27</v>
      </c>
      <c r="G14" s="27" t="s">
        <v>148</v>
      </c>
      <c r="H14" s="35" t="s">
        <v>149</v>
      </c>
      <c r="I14" s="33" t="s">
        <v>120</v>
      </c>
      <c r="J14" s="35"/>
      <c r="K14" s="27">
        <v>16</v>
      </c>
      <c r="L14" s="29" t="s">
        <v>18</v>
      </c>
      <c r="M14" s="29" t="str">
        <f>IF(L14="", "", IFERROR(VLOOKUP(L14,Mapping_PIC_FUD[], 2, FALSE), ""))</f>
        <v>Maintenance</v>
      </c>
      <c r="N14" s="32" t="s">
        <v>162</v>
      </c>
      <c r="O14" s="29" t="s">
        <v>18</v>
      </c>
      <c r="P14" s="34">
        <v>45823</v>
      </c>
      <c r="Q14" s="96"/>
      <c r="R14" s="30" t="s">
        <v>50</v>
      </c>
      <c r="S14" s="29" t="str">
        <f>IF(GMP[[#This Row],[P.I.C 2]]="", "", IFERROR(VLOOKUP(GMP[[#This Row],[P.I.C 2]],Mapping_PIC_FUD[], 2, FALSE), ""))</f>
        <v>Maintenance</v>
      </c>
      <c r="T14" s="28"/>
      <c r="U14" s="84" t="str">
        <f>GMP[[#This Row],[Following up Dept. 2]]&amp;GMP[[#This Row],[Status]]</f>
        <v>MaintenanceOn Going</v>
      </c>
      <c r="V14" s="231"/>
      <c r="W14" s="36"/>
      <c r="X14" s="29" t="str">
        <f t="shared" si="5"/>
        <v>No</v>
      </c>
      <c r="Y14" s="40"/>
      <c r="Z14" s="81" t="s">
        <v>135</v>
      </c>
    </row>
    <row r="15" spans="1:26" s="37" customFormat="1" ht="169.95" customHeight="1" x14ac:dyDescent="0.45">
      <c r="A15" s="33">
        <f t="shared" si="2"/>
        <v>11</v>
      </c>
      <c r="B15" s="29" t="s">
        <v>175</v>
      </c>
      <c r="C15" s="226" t="s">
        <v>188</v>
      </c>
      <c r="D15" s="29" t="s">
        <v>19</v>
      </c>
      <c r="E15" s="52">
        <v>45762</v>
      </c>
      <c r="F15" s="27" t="s">
        <v>48</v>
      </c>
      <c r="G15" s="27" t="s">
        <v>97</v>
      </c>
      <c r="H15" s="35" t="s">
        <v>150</v>
      </c>
      <c r="I15" s="33" t="s">
        <v>121</v>
      </c>
      <c r="J15" s="35"/>
      <c r="K15" s="27">
        <v>16</v>
      </c>
      <c r="L15" s="29" t="s">
        <v>8</v>
      </c>
      <c r="M15" s="29" t="str">
        <f>IF(L15="", "", IFERROR(VLOOKUP(L15,Mapping_PIC_FUD[], 2, FALSE), ""))</f>
        <v>Roasting</v>
      </c>
      <c r="N15" s="32" t="s">
        <v>163</v>
      </c>
      <c r="O15" s="29" t="s">
        <v>18</v>
      </c>
      <c r="P15" s="34">
        <v>45823</v>
      </c>
      <c r="Q15" s="96" t="s">
        <v>59</v>
      </c>
      <c r="R15" s="30" t="s">
        <v>50</v>
      </c>
      <c r="S15" s="29" t="str">
        <f>IF(GMP[[#This Row],[P.I.C 2]]="", "", IFERROR(VLOOKUP(GMP[[#This Row],[P.I.C 2]],Mapping_PIC_FUD[], 2, FALSE), ""))</f>
        <v>Maintenance</v>
      </c>
      <c r="T15" s="28"/>
      <c r="U15" s="84" t="str">
        <f>GMP[[#This Row],[Following up Dept. 2]]&amp;GMP[[#This Row],[Status]]</f>
        <v>MaintenanceOn Going</v>
      </c>
      <c r="V15" s="231"/>
      <c r="W15" s="36"/>
      <c r="X15" s="29" t="str">
        <f t="shared" si="5"/>
        <v>No</v>
      </c>
      <c r="Y15" s="40"/>
      <c r="Z15" s="81" t="s">
        <v>135</v>
      </c>
    </row>
    <row r="16" spans="1:26" s="37" customFormat="1" ht="169.95" hidden="1" customHeight="1" x14ac:dyDescent="0.45">
      <c r="A16" s="33">
        <f t="shared" si="2"/>
        <v>12</v>
      </c>
      <c r="B16" s="29" t="s">
        <v>169</v>
      </c>
      <c r="C16" s="226">
        <v>107801</v>
      </c>
      <c r="D16" s="29" t="s">
        <v>51</v>
      </c>
      <c r="E16" s="52">
        <v>45762</v>
      </c>
      <c r="F16" s="27" t="s">
        <v>79</v>
      </c>
      <c r="G16" s="27" t="s">
        <v>104</v>
      </c>
      <c r="H16" s="35" t="s">
        <v>151</v>
      </c>
      <c r="I16" s="33" t="s">
        <v>118</v>
      </c>
      <c r="J16" s="35"/>
      <c r="K16" s="27">
        <v>16</v>
      </c>
      <c r="L16" s="29" t="s">
        <v>285</v>
      </c>
      <c r="M16" s="29" t="str">
        <f>IF(L16="", "", IFERROR(VLOOKUP(L16,Mapping_PIC_FUD[], 2, FALSE), ""))</f>
        <v>HSE</v>
      </c>
      <c r="N16" s="32" t="s">
        <v>164</v>
      </c>
      <c r="O16" s="29" t="s">
        <v>285</v>
      </c>
      <c r="P16" s="34">
        <v>45808</v>
      </c>
      <c r="Q16" s="96" t="s">
        <v>59</v>
      </c>
      <c r="R16" s="30" t="s">
        <v>50</v>
      </c>
      <c r="S16" s="29" t="str">
        <f>IF(GMP[[#This Row],[P.I.C 2]]="", "", IFERROR(VLOOKUP(GMP[[#This Row],[P.I.C 2]],Mapping_PIC_FUD[], 2, FALSE), ""))</f>
        <v>HSE</v>
      </c>
      <c r="T16" s="28" t="s">
        <v>284</v>
      </c>
      <c r="U16" s="84" t="str">
        <f>GMP[[#This Row],[Following up Dept. 2]]&amp;GMP[[#This Row],[Status]]</f>
        <v>HSEOn Going</v>
      </c>
      <c r="V16" s="231"/>
      <c r="W16" s="36"/>
      <c r="X16" s="29" t="str">
        <f t="shared" si="5"/>
        <v>No</v>
      </c>
      <c r="Y16" s="40"/>
      <c r="Z16" s="81" t="s">
        <v>135</v>
      </c>
    </row>
    <row r="17" spans="1:26" s="37" customFormat="1" ht="169.95" hidden="1" customHeight="1" x14ac:dyDescent="0.45">
      <c r="A17" s="33">
        <f t="shared" si="2"/>
        <v>13</v>
      </c>
      <c r="B17" s="29" t="s">
        <v>169</v>
      </c>
      <c r="C17" s="226">
        <v>107801</v>
      </c>
      <c r="D17" s="29" t="s">
        <v>51</v>
      </c>
      <c r="E17" s="52">
        <v>45762</v>
      </c>
      <c r="F17" s="27" t="s">
        <v>15</v>
      </c>
      <c r="G17" s="27" t="s">
        <v>153</v>
      </c>
      <c r="H17" s="35" t="s">
        <v>152</v>
      </c>
      <c r="I17" s="33" t="s">
        <v>121</v>
      </c>
      <c r="J17" s="35"/>
      <c r="K17" s="27">
        <v>16</v>
      </c>
      <c r="L17" s="29" t="s">
        <v>18</v>
      </c>
      <c r="M17" s="29" t="str">
        <f>IF(L17="", "", IFERROR(VLOOKUP(L17,Mapping_PIC_FUD[], 2, FALSE), ""))</f>
        <v>Maintenance</v>
      </c>
      <c r="N17" s="32" t="s">
        <v>165</v>
      </c>
      <c r="O17" s="29" t="s">
        <v>18</v>
      </c>
      <c r="P17" s="34">
        <v>45853</v>
      </c>
      <c r="Q17" s="96"/>
      <c r="R17" s="30" t="s">
        <v>50</v>
      </c>
      <c r="S17" s="29" t="str">
        <f>IF(GMP[[#This Row],[P.I.C 2]]="", "", IFERROR(VLOOKUP(GMP[[#This Row],[P.I.C 2]],Mapping_PIC_FUD[], 2, FALSE), ""))</f>
        <v>Maintenance</v>
      </c>
      <c r="T17" s="28"/>
      <c r="U17" s="84" t="str">
        <f>GMP[[#This Row],[Following up Dept. 2]]&amp;GMP[[#This Row],[Status]]</f>
        <v>MaintenanceOn Going</v>
      </c>
      <c r="V17" s="231"/>
      <c r="W17" s="36"/>
      <c r="X17" s="29" t="str">
        <f t="shared" si="5"/>
        <v>No</v>
      </c>
      <c r="Y17" s="40"/>
      <c r="Z17" s="81" t="s">
        <v>135</v>
      </c>
    </row>
    <row r="18" spans="1:26" s="37" customFormat="1" ht="169.95" hidden="1" customHeight="1" x14ac:dyDescent="0.45">
      <c r="A18" s="33">
        <f t="shared" si="2"/>
        <v>14</v>
      </c>
      <c r="B18" s="29" t="s">
        <v>169</v>
      </c>
      <c r="C18" s="226">
        <v>107801</v>
      </c>
      <c r="D18" s="29" t="s">
        <v>51</v>
      </c>
      <c r="E18" s="52">
        <v>45762</v>
      </c>
      <c r="F18" s="27" t="s">
        <v>15</v>
      </c>
      <c r="G18" s="27" t="s">
        <v>153</v>
      </c>
      <c r="H18" s="35" t="s">
        <v>154</v>
      </c>
      <c r="I18" s="33" t="s">
        <v>121</v>
      </c>
      <c r="J18" s="35"/>
      <c r="K18" s="27">
        <v>16</v>
      </c>
      <c r="L18" s="29" t="s">
        <v>18</v>
      </c>
      <c r="M18" s="29" t="str">
        <f>IF(L18="", "", IFERROR(VLOOKUP(L18,Mapping_PIC_FUD[], 2, FALSE), ""))</f>
        <v>Maintenance</v>
      </c>
      <c r="N18" s="32" t="s">
        <v>280</v>
      </c>
      <c r="O18" s="29" t="s">
        <v>18</v>
      </c>
      <c r="P18" s="34">
        <v>45808</v>
      </c>
      <c r="Q18" s="96"/>
      <c r="R18" s="30" t="s">
        <v>50</v>
      </c>
      <c r="S18" s="29" t="str">
        <f>IF(GMP[[#This Row],[P.I.C 2]]="", "", IFERROR(VLOOKUP(GMP[[#This Row],[P.I.C 2]],Mapping_PIC_FUD[], 2, FALSE), ""))</f>
        <v>Maintenance</v>
      </c>
      <c r="T18" s="28"/>
      <c r="U18" s="84" t="str">
        <f>GMP[[#This Row],[Following up Dept. 2]]&amp;GMP[[#This Row],[Status]]</f>
        <v>MaintenanceOn Going</v>
      </c>
      <c r="V18" s="231"/>
      <c r="W18" s="36"/>
      <c r="X18" s="29" t="str">
        <f t="shared" si="5"/>
        <v>No</v>
      </c>
      <c r="Y18" s="40"/>
      <c r="Z18" s="81" t="s">
        <v>135</v>
      </c>
    </row>
    <row r="19" spans="1:26" s="37" customFormat="1" ht="169.95" hidden="1" customHeight="1" x14ac:dyDescent="0.45">
      <c r="A19" s="33">
        <f t="shared" si="2"/>
        <v>15</v>
      </c>
      <c r="B19" s="29" t="s">
        <v>169</v>
      </c>
      <c r="C19" s="226">
        <v>107801</v>
      </c>
      <c r="D19" s="29" t="s">
        <v>51</v>
      </c>
      <c r="E19" s="52">
        <v>45762</v>
      </c>
      <c r="F19" s="27" t="s">
        <v>15</v>
      </c>
      <c r="G19" s="27" t="s">
        <v>153</v>
      </c>
      <c r="H19" s="35" t="s">
        <v>155</v>
      </c>
      <c r="I19" s="33" t="s">
        <v>120</v>
      </c>
      <c r="J19" s="35"/>
      <c r="K19" s="27">
        <v>16</v>
      </c>
      <c r="L19" s="29" t="s">
        <v>18</v>
      </c>
      <c r="M19" s="29" t="str">
        <f>IF(L19="", "", IFERROR(VLOOKUP(L19,Mapping_PIC_FUD[], 2, FALSE), ""))</f>
        <v>Maintenance</v>
      </c>
      <c r="N19" s="32" t="s">
        <v>166</v>
      </c>
      <c r="O19" s="29" t="s">
        <v>18</v>
      </c>
      <c r="P19" s="34">
        <v>45808</v>
      </c>
      <c r="Q19" s="96"/>
      <c r="R19" s="30" t="s">
        <v>50</v>
      </c>
      <c r="S19" s="29" t="str">
        <f>IF(GMP[[#This Row],[P.I.C 2]]="", "", IFERROR(VLOOKUP(GMP[[#This Row],[P.I.C 2]],Mapping_PIC_FUD[], 2, FALSE), ""))</f>
        <v>Maintenance</v>
      </c>
      <c r="T19" s="28"/>
      <c r="U19" s="84" t="str">
        <f>GMP[[#This Row],[Following up Dept. 2]]&amp;GMP[[#This Row],[Status]]</f>
        <v>MaintenanceOn Going</v>
      </c>
      <c r="V19" s="231"/>
      <c r="W19" s="36"/>
      <c r="X19" s="29" t="str">
        <f t="shared" si="5"/>
        <v>No</v>
      </c>
      <c r="Y19" s="40" t="s">
        <v>59</v>
      </c>
      <c r="Z19" s="81" t="s">
        <v>135</v>
      </c>
    </row>
    <row r="20" spans="1:26" s="37" customFormat="1" ht="304.2" hidden="1" customHeight="1" x14ac:dyDescent="0.45">
      <c r="A20" s="33">
        <f t="shared" si="2"/>
        <v>16</v>
      </c>
      <c r="B20" s="29" t="s">
        <v>169</v>
      </c>
      <c r="C20" s="226">
        <v>107801</v>
      </c>
      <c r="D20" s="29" t="s">
        <v>51</v>
      </c>
      <c r="E20" s="52">
        <v>45762</v>
      </c>
      <c r="F20" s="27" t="s">
        <v>15</v>
      </c>
      <c r="G20" s="27" t="s">
        <v>156</v>
      </c>
      <c r="H20" s="35" t="s">
        <v>157</v>
      </c>
      <c r="I20" s="33" t="s">
        <v>118</v>
      </c>
      <c r="J20" s="35"/>
      <c r="K20" s="27">
        <v>16</v>
      </c>
      <c r="L20" s="29" t="s">
        <v>18</v>
      </c>
      <c r="M20" s="29" t="str">
        <f>IF(L20="", "", IFERROR(VLOOKUP(L20,Mapping_PIC_FUD[], 2, FALSE), ""))</f>
        <v>Maintenance</v>
      </c>
      <c r="N20" s="32" t="s">
        <v>167</v>
      </c>
      <c r="O20" s="29" t="s">
        <v>18</v>
      </c>
      <c r="P20" s="34">
        <v>45823</v>
      </c>
      <c r="Q20" s="96" t="s">
        <v>59</v>
      </c>
      <c r="R20" s="30" t="s">
        <v>50</v>
      </c>
      <c r="S20" s="29" t="str">
        <f>IF(GMP[[#This Row],[P.I.C 2]]="", "", IFERROR(VLOOKUP(GMP[[#This Row],[P.I.C 2]],Mapping_PIC_FUD[], 2, FALSE), ""))</f>
        <v>Maintenance</v>
      </c>
      <c r="T20" s="28"/>
      <c r="U20" s="84" t="str">
        <f>GMP[[#This Row],[Following up Dept. 2]]&amp;GMP[[#This Row],[Status]]</f>
        <v>MaintenanceOn Going</v>
      </c>
      <c r="V20" s="231"/>
      <c r="W20" s="36"/>
      <c r="X20" s="29" t="str">
        <f t="shared" si="5"/>
        <v>No</v>
      </c>
      <c r="Y20" s="40"/>
      <c r="Z20" s="81" t="s">
        <v>135</v>
      </c>
    </row>
    <row r="21" spans="1:26" s="37" customFormat="1" ht="408.6" hidden="1" customHeight="1" x14ac:dyDescent="0.45">
      <c r="A21" s="33">
        <f t="shared" si="2"/>
        <v>17</v>
      </c>
      <c r="B21" s="29" t="s">
        <v>169</v>
      </c>
      <c r="C21" s="226">
        <v>107801</v>
      </c>
      <c r="D21" s="29" t="s">
        <v>51</v>
      </c>
      <c r="E21" s="52">
        <v>45762</v>
      </c>
      <c r="F21" s="27" t="s">
        <v>15</v>
      </c>
      <c r="G21" s="27" t="s">
        <v>158</v>
      </c>
      <c r="H21" s="35" t="s">
        <v>159</v>
      </c>
      <c r="I21" s="33" t="s">
        <v>120</v>
      </c>
      <c r="J21" s="35"/>
      <c r="K21" s="27">
        <v>16</v>
      </c>
      <c r="L21" s="29" t="s">
        <v>18</v>
      </c>
      <c r="M21" s="29" t="str">
        <f>IF(L21="", "", IFERROR(VLOOKUP(L21,Mapping_PIC_FUD[], 2, FALSE), ""))</f>
        <v>Maintenance</v>
      </c>
      <c r="N21" s="32" t="s">
        <v>168</v>
      </c>
      <c r="O21" s="29" t="s">
        <v>18</v>
      </c>
      <c r="P21" s="34">
        <v>45823</v>
      </c>
      <c r="Q21" s="96"/>
      <c r="R21" s="30" t="s">
        <v>50</v>
      </c>
      <c r="S21" s="29" t="str">
        <f>IF(GMP[[#This Row],[P.I.C 2]]="", "", IFERROR(VLOOKUP(GMP[[#This Row],[P.I.C 2]],Mapping_PIC_FUD[], 2, FALSE), ""))</f>
        <v>Maintenance</v>
      </c>
      <c r="T21" s="28"/>
      <c r="U21" s="84" t="str">
        <f>GMP[[#This Row],[Following up Dept. 2]]&amp;GMP[[#This Row],[Status]]</f>
        <v>MaintenanceOn Going</v>
      </c>
      <c r="V21" s="231"/>
      <c r="W21" s="36"/>
      <c r="X21" s="29" t="str">
        <f t="shared" si="5"/>
        <v>No</v>
      </c>
      <c r="Y21" s="40"/>
      <c r="Z21" s="81" t="s">
        <v>135</v>
      </c>
    </row>
    <row r="22" spans="1:26" s="37" customFormat="1" ht="169.95" hidden="1" customHeight="1" x14ac:dyDescent="0.45">
      <c r="A22" s="33">
        <f t="shared" ref="A22:A24" si="6">ROW()-4</f>
        <v>18</v>
      </c>
      <c r="B22" s="33" t="s">
        <v>175</v>
      </c>
      <c r="C22" s="227" t="s">
        <v>188</v>
      </c>
      <c r="D22" s="29" t="s">
        <v>19</v>
      </c>
      <c r="E22" s="52">
        <v>45768</v>
      </c>
      <c r="F22" s="83" t="s">
        <v>52</v>
      </c>
      <c r="G22" s="27" t="s">
        <v>53</v>
      </c>
      <c r="H22" s="35" t="s">
        <v>189</v>
      </c>
      <c r="I22" s="27" t="s">
        <v>117</v>
      </c>
      <c r="J22" s="35"/>
      <c r="K22" s="27">
        <v>17</v>
      </c>
      <c r="L22" s="29" t="s">
        <v>86</v>
      </c>
      <c r="M22" s="29" t="s">
        <v>53</v>
      </c>
      <c r="N22" s="31" t="s">
        <v>200</v>
      </c>
      <c r="O22" s="29" t="s">
        <v>86</v>
      </c>
      <c r="P22" s="34">
        <v>46016</v>
      </c>
      <c r="Q22" s="96"/>
      <c r="R22" s="30" t="s">
        <v>50</v>
      </c>
      <c r="S22" s="29" t="str">
        <f>GMP[[#This Row],[Following up Dept. 1]]</f>
        <v>RM WH</v>
      </c>
      <c r="T22" s="28" t="s">
        <v>59</v>
      </c>
      <c r="U22" s="84" t="str">
        <f>GMP[[#This Row],[Following up Dept. 2]]&amp;GMP[[#This Row],[Status]]</f>
        <v>RM WHOn Going</v>
      </c>
      <c r="V22" s="231"/>
      <c r="W22" s="36"/>
      <c r="X22" s="29" t="str">
        <f t="shared" ref="X22:X24" si="7">IF(W22="","No",IF(OR(W22&lt;=Y22),"Yes","No"))</f>
        <v>No</v>
      </c>
      <c r="Y22" s="36"/>
      <c r="Z22" s="29" t="s">
        <v>135</v>
      </c>
    </row>
    <row r="23" spans="1:26" s="37" customFormat="1" ht="169.95" customHeight="1" x14ac:dyDescent="0.45">
      <c r="A23" s="33">
        <f t="shared" si="6"/>
        <v>19</v>
      </c>
      <c r="B23" s="33" t="s">
        <v>177</v>
      </c>
      <c r="C23" s="227" t="s">
        <v>183</v>
      </c>
      <c r="D23" s="29" t="s">
        <v>51</v>
      </c>
      <c r="E23" s="52">
        <v>45770</v>
      </c>
      <c r="F23" s="27" t="s">
        <v>48</v>
      </c>
      <c r="G23" s="27" t="s">
        <v>70</v>
      </c>
      <c r="H23" s="35" t="s">
        <v>190</v>
      </c>
      <c r="I23" s="101" t="s">
        <v>122</v>
      </c>
      <c r="J23" s="35"/>
      <c r="K23" s="27">
        <v>17</v>
      </c>
      <c r="L23" s="29" t="s">
        <v>8</v>
      </c>
      <c r="M23" s="29" t="str">
        <f>IF(L23="", "", IFERROR(VLOOKUP(L23,Mapping_PIC_FUD[], 2, FALSE), ""))</f>
        <v>Roasting</v>
      </c>
      <c r="N23" s="31" t="s">
        <v>198</v>
      </c>
      <c r="O23" s="29" t="s">
        <v>8</v>
      </c>
      <c r="P23" s="34">
        <v>45808</v>
      </c>
      <c r="Q23" s="96"/>
      <c r="R23" s="30" t="s">
        <v>50</v>
      </c>
      <c r="S23" s="29" t="str">
        <f>IF(GMP[[#This Row],[P.I.C 2]]="", "", IFERROR(VLOOKUP(GMP[[#This Row],[P.I.C 2]],Mapping_PIC_FUD[], 2, FALSE), ""))</f>
        <v>Roasting</v>
      </c>
      <c r="T23" s="28" t="s">
        <v>386</v>
      </c>
      <c r="U23" s="84" t="str">
        <f>GMP[[#This Row],[Following up Dept. 2]]&amp;GMP[[#This Row],[Status]]</f>
        <v>RoastingOn Going</v>
      </c>
      <c r="V23" s="231"/>
      <c r="W23" s="36"/>
      <c r="X23" s="29" t="str">
        <f t="shared" si="7"/>
        <v>No</v>
      </c>
      <c r="Y23" s="34"/>
      <c r="Z23" s="29" t="s">
        <v>135</v>
      </c>
    </row>
    <row r="24" spans="1:26" s="37" customFormat="1" ht="169.95" customHeight="1" x14ac:dyDescent="0.45">
      <c r="A24" s="33">
        <f t="shared" si="6"/>
        <v>20</v>
      </c>
      <c r="B24" s="33" t="s">
        <v>177</v>
      </c>
      <c r="C24" s="227" t="s">
        <v>183</v>
      </c>
      <c r="D24" s="29" t="s">
        <v>51</v>
      </c>
      <c r="E24" s="52">
        <v>45770</v>
      </c>
      <c r="F24" s="27" t="s">
        <v>48</v>
      </c>
      <c r="G24" s="27" t="s">
        <v>48</v>
      </c>
      <c r="H24" s="35" t="s">
        <v>191</v>
      </c>
      <c r="I24" s="101" t="s">
        <v>122</v>
      </c>
      <c r="J24" s="35"/>
      <c r="K24" s="27">
        <v>17</v>
      </c>
      <c r="L24" s="29" t="s">
        <v>8</v>
      </c>
      <c r="M24" s="29" t="str">
        <f>IF(L24="", "", IFERROR(VLOOKUP(L24,Mapping_PIC_FUD[], 2, FALSE), ""))</f>
        <v>Roasting</v>
      </c>
      <c r="N24" s="31" t="s">
        <v>199</v>
      </c>
      <c r="O24" s="29" t="s">
        <v>8</v>
      </c>
      <c r="P24" s="34">
        <v>45809</v>
      </c>
      <c r="Q24" s="96"/>
      <c r="R24" s="30" t="s">
        <v>50</v>
      </c>
      <c r="S24" s="29" t="str">
        <f>IF(GMP[[#This Row],[P.I.C 2]]="", "", IFERROR(VLOOKUP(GMP[[#This Row],[P.I.C 2]],Mapping_PIC_FUD[], 2, FALSE), ""))</f>
        <v>Roasting</v>
      </c>
      <c r="T24" s="28"/>
      <c r="U24" s="84" t="str">
        <f>GMP[[#This Row],[Following up Dept. 2]]&amp;GMP[[#This Row],[Status]]</f>
        <v>RoastingOn Going</v>
      </c>
      <c r="V24" s="231"/>
      <c r="W24" s="36"/>
      <c r="X24" s="29" t="str">
        <f t="shared" si="7"/>
        <v>No</v>
      </c>
      <c r="Y24" s="36"/>
      <c r="Z24" s="29" t="s">
        <v>135</v>
      </c>
    </row>
    <row r="25" spans="1:26" s="37" customFormat="1" ht="174.6" customHeight="1" x14ac:dyDescent="0.45">
      <c r="A25" s="33">
        <f t="shared" ref="A25:A38" si="8">ROW()-4</f>
        <v>21</v>
      </c>
      <c r="B25" s="33" t="s">
        <v>172</v>
      </c>
      <c r="C25" s="227">
        <v>105908</v>
      </c>
      <c r="D25" s="29" t="s">
        <v>9</v>
      </c>
      <c r="E25" s="52">
        <v>45776</v>
      </c>
      <c r="F25" s="27" t="s">
        <v>58</v>
      </c>
      <c r="G25" s="27" t="s">
        <v>144</v>
      </c>
      <c r="H25" s="35" t="s">
        <v>192</v>
      </c>
      <c r="I25" s="101" t="s">
        <v>122</v>
      </c>
      <c r="J25" s="35"/>
      <c r="K25" s="27">
        <v>18</v>
      </c>
      <c r="L25" s="29" t="s">
        <v>8</v>
      </c>
      <c r="M25" s="29" t="str">
        <f>IF(L25="", "", IFERROR(VLOOKUP(L25,Mapping_PIC_FUD[], 2, FALSE), ""))</f>
        <v>Roasting</v>
      </c>
      <c r="N25" s="117" t="s">
        <v>214</v>
      </c>
      <c r="O25" s="104" t="s">
        <v>18</v>
      </c>
      <c r="P25" s="103">
        <v>45826</v>
      </c>
      <c r="Q25" s="87"/>
      <c r="R25" s="30" t="s">
        <v>50</v>
      </c>
      <c r="S25" s="29" t="str">
        <f>IF(GMP[[#This Row],[P.I.C 2]]="", "", IFERROR(VLOOKUP(GMP[[#This Row],[P.I.C 2]],Mapping_PIC_FUD[], 2, FALSE), ""))</f>
        <v>Maintenance</v>
      </c>
      <c r="T25" s="28"/>
      <c r="U25" s="84" t="str">
        <f>GMP[[#This Row],[Following up Dept. 2]]&amp;GMP[[#This Row],[Status]]</f>
        <v>MaintenanceOn Going</v>
      </c>
      <c r="V25" s="231"/>
      <c r="W25" s="103"/>
      <c r="X25" s="29" t="str">
        <f t="shared" ref="X25:X30" si="9">IF(W25="","No",IF(OR(W25&lt;=Y25),"Yes","No"))</f>
        <v>No</v>
      </c>
      <c r="Y25" s="103"/>
      <c r="Z25" s="29" t="s">
        <v>135</v>
      </c>
    </row>
    <row r="26" spans="1:26" s="37" customFormat="1" ht="273.60000000000002" hidden="1" customHeight="1" x14ac:dyDescent="0.45">
      <c r="A26" s="33">
        <f t="shared" si="8"/>
        <v>22</v>
      </c>
      <c r="B26" s="33" t="s">
        <v>169</v>
      </c>
      <c r="C26" s="227">
        <v>107801</v>
      </c>
      <c r="D26" s="29" t="s">
        <v>51</v>
      </c>
      <c r="E26" s="52">
        <v>45779</v>
      </c>
      <c r="F26" s="83" t="s">
        <v>52</v>
      </c>
      <c r="G26" s="27" t="s">
        <v>53</v>
      </c>
      <c r="H26" s="35" t="s">
        <v>202</v>
      </c>
      <c r="I26" s="80" t="s">
        <v>116</v>
      </c>
      <c r="J26" s="35"/>
      <c r="K26" s="27">
        <v>19</v>
      </c>
      <c r="L26" s="29" t="s">
        <v>86</v>
      </c>
      <c r="M26" s="29" t="s">
        <v>53</v>
      </c>
      <c r="N26" s="35" t="s">
        <v>282</v>
      </c>
      <c r="O26" s="29" t="s">
        <v>105</v>
      </c>
      <c r="P26" s="34">
        <v>45808</v>
      </c>
      <c r="Q26" s="96"/>
      <c r="R26" s="30" t="s">
        <v>50</v>
      </c>
      <c r="S26" s="29" t="str">
        <f>IF(GMP[[#This Row],[P.I.C 2]]="", "", IFERROR(VLOOKUP(GMP[[#This Row],[P.I.C 2]],Mapping_PIC_FUD[], 2, FALSE), ""))</f>
        <v>QA/QC</v>
      </c>
      <c r="T26" s="28" t="s">
        <v>373</v>
      </c>
      <c r="U26" s="84" t="str">
        <f>GMP[[#This Row],[Following up Dept. 2]]&amp;GMP[[#This Row],[Status]]</f>
        <v>QA/QCOn Going</v>
      </c>
      <c r="V26" s="231"/>
      <c r="W26" s="36"/>
      <c r="X26" s="29" t="str">
        <f t="shared" si="9"/>
        <v>No</v>
      </c>
      <c r="Y26" s="36"/>
      <c r="Z26" s="29" t="s">
        <v>135</v>
      </c>
    </row>
    <row r="27" spans="1:26" s="37" customFormat="1" ht="210.6" hidden="1" customHeight="1" x14ac:dyDescent="0.45">
      <c r="A27" s="33">
        <f t="shared" si="8"/>
        <v>23</v>
      </c>
      <c r="B27" s="33" t="s">
        <v>203</v>
      </c>
      <c r="C27" s="227"/>
      <c r="D27" s="29" t="s">
        <v>53</v>
      </c>
      <c r="E27" s="52">
        <v>45779</v>
      </c>
      <c r="F27" s="83" t="s">
        <v>52</v>
      </c>
      <c r="G27" s="27" t="s">
        <v>53</v>
      </c>
      <c r="H27" s="35" t="s">
        <v>204</v>
      </c>
      <c r="I27" s="101" t="s">
        <v>121</v>
      </c>
      <c r="J27" s="35"/>
      <c r="K27" s="27">
        <v>19</v>
      </c>
      <c r="L27" s="29" t="s">
        <v>86</v>
      </c>
      <c r="M27" s="29" t="s">
        <v>53</v>
      </c>
      <c r="N27" s="35" t="s">
        <v>219</v>
      </c>
      <c r="O27" s="29" t="s">
        <v>86</v>
      </c>
      <c r="P27" s="240"/>
      <c r="Q27" s="96"/>
      <c r="R27" s="30" t="s">
        <v>69</v>
      </c>
      <c r="S27" s="29" t="s">
        <v>53</v>
      </c>
      <c r="T27" s="28"/>
      <c r="U27" s="84" t="str">
        <f>GMP[[#This Row],[Following up Dept. 2]]&amp;GMP[[#This Row],[Status]]</f>
        <v>RM WHOverdue</v>
      </c>
      <c r="V27" s="231"/>
      <c r="W27" s="36"/>
      <c r="X27" s="29" t="str">
        <f t="shared" si="9"/>
        <v>No</v>
      </c>
      <c r="Y27" s="36"/>
      <c r="Z27" s="29" t="s">
        <v>135</v>
      </c>
    </row>
    <row r="28" spans="1:26" s="37" customFormat="1" ht="174.6" hidden="1" customHeight="1" x14ac:dyDescent="0.45">
      <c r="A28" s="33">
        <f t="shared" si="8"/>
        <v>24</v>
      </c>
      <c r="B28" s="33" t="s">
        <v>205</v>
      </c>
      <c r="C28" s="227">
        <v>105303</v>
      </c>
      <c r="D28" s="29" t="s">
        <v>88</v>
      </c>
      <c r="E28" s="52">
        <v>45781</v>
      </c>
      <c r="F28" s="27" t="s">
        <v>79</v>
      </c>
      <c r="G28" s="27" t="s">
        <v>79</v>
      </c>
      <c r="H28" s="35" t="s">
        <v>206</v>
      </c>
      <c r="I28" s="101" t="s">
        <v>118</v>
      </c>
      <c r="J28" s="99" t="e" vm="1">
        <v>#VALUE!</v>
      </c>
      <c r="K28" s="27">
        <v>19</v>
      </c>
      <c r="L28" s="29" t="s">
        <v>285</v>
      </c>
      <c r="M28" s="29" t="str">
        <f>IF(L28="", "", IFERROR(VLOOKUP(L28,Mapping_PIC_FUD[], 2, FALSE), ""))</f>
        <v>HSE</v>
      </c>
      <c r="N28" s="35" t="s">
        <v>215</v>
      </c>
      <c r="O28" s="29" t="s">
        <v>285</v>
      </c>
      <c r="P28" s="34">
        <v>45868</v>
      </c>
      <c r="Q28" s="96"/>
      <c r="R28" s="30" t="s">
        <v>50</v>
      </c>
      <c r="S28" s="29" t="str">
        <f>IF(GMP[[#This Row],[P.I.C 2]]="", "", IFERROR(VLOOKUP(GMP[[#This Row],[P.I.C 2]],Mapping_PIC_FUD[], 2, FALSE), ""))</f>
        <v>HSE</v>
      </c>
      <c r="T28" s="28"/>
      <c r="U28" s="84" t="str">
        <f>GMP[[#This Row],[Following up Dept. 2]]&amp;GMP[[#This Row],[Status]]</f>
        <v>HSEOn Going</v>
      </c>
      <c r="V28" s="231"/>
      <c r="W28" s="36"/>
      <c r="X28" s="29" t="str">
        <f t="shared" si="9"/>
        <v>No</v>
      </c>
      <c r="Y28" s="36"/>
      <c r="Z28" s="29" t="s">
        <v>127</v>
      </c>
    </row>
    <row r="29" spans="1:26" s="37" customFormat="1" ht="174.6" hidden="1" customHeight="1" x14ac:dyDescent="0.45">
      <c r="A29" s="33">
        <f t="shared" si="8"/>
        <v>25</v>
      </c>
      <c r="B29" s="33" t="s">
        <v>207</v>
      </c>
      <c r="C29" s="227"/>
      <c r="D29" s="29" t="s">
        <v>27</v>
      </c>
      <c r="E29" s="52">
        <v>45782</v>
      </c>
      <c r="F29" s="83" t="s">
        <v>52</v>
      </c>
      <c r="G29" s="27" t="s">
        <v>53</v>
      </c>
      <c r="H29" s="35" t="s">
        <v>208</v>
      </c>
      <c r="I29" s="101" t="s">
        <v>118</v>
      </c>
      <c r="J29" s="35"/>
      <c r="K29" s="27">
        <v>19</v>
      </c>
      <c r="L29" s="29" t="s">
        <v>102</v>
      </c>
      <c r="M29" s="29" t="str">
        <f>IF(L29="", "", IFERROR(VLOOKUP(L29,Mapping_PIC_FUD[], 2, FALSE), ""))</f>
        <v>HR</v>
      </c>
      <c r="N29" s="35" t="s">
        <v>218</v>
      </c>
      <c r="O29" s="29" t="s">
        <v>107</v>
      </c>
      <c r="P29" s="240"/>
      <c r="Q29" s="96"/>
      <c r="R29" s="30" t="s">
        <v>50</v>
      </c>
      <c r="S29" s="29" t="s">
        <v>67</v>
      </c>
      <c r="T29" s="28" t="s">
        <v>460</v>
      </c>
      <c r="U29" s="84" t="str">
        <f>GMP[[#This Row],[Following up Dept. 2]]&amp;GMP[[#This Row],[Status]]</f>
        <v>QA/QCOn Going</v>
      </c>
      <c r="V29" s="231"/>
      <c r="W29" s="36"/>
      <c r="X29" s="29" t="str">
        <f t="shared" si="9"/>
        <v>No</v>
      </c>
      <c r="Y29" s="36"/>
      <c r="Z29" s="29" t="s">
        <v>135</v>
      </c>
    </row>
    <row r="30" spans="1:26" s="37" customFormat="1" ht="174.6" hidden="1" customHeight="1" x14ac:dyDescent="0.45">
      <c r="A30" s="33">
        <f t="shared" si="8"/>
        <v>26</v>
      </c>
      <c r="B30" s="33" t="s">
        <v>209</v>
      </c>
      <c r="C30" s="227">
        <v>107124</v>
      </c>
      <c r="D30" s="29" t="s">
        <v>56</v>
      </c>
      <c r="E30" s="52">
        <v>45783</v>
      </c>
      <c r="F30" s="27" t="s">
        <v>57</v>
      </c>
      <c r="G30" s="27" t="s">
        <v>88</v>
      </c>
      <c r="H30" s="35" t="s">
        <v>210</v>
      </c>
      <c r="I30" s="101" t="s">
        <v>120</v>
      </c>
      <c r="J30" s="35"/>
      <c r="K30" s="27">
        <v>19</v>
      </c>
      <c r="L30" s="29" t="s">
        <v>86</v>
      </c>
      <c r="M30" s="29" t="s">
        <v>88</v>
      </c>
      <c r="N30" s="35" t="s">
        <v>216</v>
      </c>
      <c r="O30" s="29" t="s">
        <v>18</v>
      </c>
      <c r="P30" s="34">
        <v>45838</v>
      </c>
      <c r="Q30" s="96"/>
      <c r="R30" s="30" t="s">
        <v>50</v>
      </c>
      <c r="S30" s="29" t="str">
        <f>IF(GMP[[#This Row],[P.I.C 2]]="", "", IFERROR(VLOOKUP(GMP[[#This Row],[P.I.C 2]],Mapping_PIC_FUD[], 2, FALSE), ""))</f>
        <v>Maintenance</v>
      </c>
      <c r="T30" s="28" t="s">
        <v>372</v>
      </c>
      <c r="U30" s="84" t="str">
        <f>GMP[[#This Row],[Following up Dept. 2]]&amp;GMP[[#This Row],[Status]]</f>
        <v>MaintenanceOn Going</v>
      </c>
      <c r="V30" s="231"/>
      <c r="W30" s="36"/>
      <c r="X30" s="29" t="str">
        <f t="shared" si="9"/>
        <v>No</v>
      </c>
      <c r="Y30" s="36"/>
      <c r="Z30" s="29" t="s">
        <v>135</v>
      </c>
    </row>
    <row r="31" spans="1:26" s="37" customFormat="1" ht="153.6" hidden="1" customHeight="1" x14ac:dyDescent="0.3">
      <c r="A31" s="33">
        <f t="shared" si="8"/>
        <v>27</v>
      </c>
      <c r="B31" s="33" t="s">
        <v>182</v>
      </c>
      <c r="C31" s="227">
        <v>105033</v>
      </c>
      <c r="D31" s="29" t="s">
        <v>250</v>
      </c>
      <c r="E31" s="52">
        <v>45786</v>
      </c>
      <c r="F31" s="27" t="s">
        <v>58</v>
      </c>
      <c r="G31" s="27" t="s">
        <v>99</v>
      </c>
      <c r="H31" s="35" t="s">
        <v>356</v>
      </c>
      <c r="I31" s="33" t="s">
        <v>121</v>
      </c>
      <c r="J31" s="222" t="s">
        <v>355</v>
      </c>
      <c r="K31" s="27">
        <v>20</v>
      </c>
      <c r="L31" s="29" t="s">
        <v>54</v>
      </c>
      <c r="M31" s="29" t="str">
        <f>IF(L31="", "", IFERROR(VLOOKUP(L31,Mapping_PIC_FUD[], 2, FALSE), ""))</f>
        <v>Packing</v>
      </c>
      <c r="N31" s="28" t="s">
        <v>286</v>
      </c>
      <c r="O31" s="29" t="s">
        <v>54</v>
      </c>
      <c r="P31" s="34">
        <v>45865</v>
      </c>
      <c r="Q31" s="98" t="s">
        <v>464</v>
      </c>
      <c r="R31" s="30" t="s">
        <v>50</v>
      </c>
      <c r="S31" s="221" t="str">
        <f>IF(GMP[[#This Row],[P.I.C 2]]="", "", IFERROR(VLOOKUP(GMP[[#This Row],[P.I.C 2]],Mapping_PIC_FUD[], 2, FALSE), ""))</f>
        <v>Packing</v>
      </c>
      <c r="T31" s="28"/>
      <c r="U31" s="84" t="str">
        <f>GMP[[#This Row],[Following up Dept. 2]]&amp;GMP[[#This Row],[Status]]</f>
        <v>PackingOn Going</v>
      </c>
      <c r="V31" s="231"/>
      <c r="W31" s="36"/>
      <c r="X31" s="29" t="str">
        <f t="shared" ref="X31:X44" si="10">IF(W31="","No",IF(OR(W31&lt;=Y31),"Yes","No"))</f>
        <v>No</v>
      </c>
      <c r="Y31" s="40"/>
      <c r="Z31" s="29" t="s">
        <v>127</v>
      </c>
    </row>
    <row r="32" spans="1:26" s="37" customFormat="1" ht="153.6" hidden="1" customHeight="1" x14ac:dyDescent="0.45">
      <c r="A32" s="33">
        <f t="shared" si="8"/>
        <v>28</v>
      </c>
      <c r="B32" s="33" t="s">
        <v>254</v>
      </c>
      <c r="C32" s="227">
        <v>105033</v>
      </c>
      <c r="D32" s="29" t="s">
        <v>250</v>
      </c>
      <c r="E32" s="52">
        <v>45786</v>
      </c>
      <c r="F32" s="27" t="s">
        <v>57</v>
      </c>
      <c r="G32" s="27" t="s">
        <v>93</v>
      </c>
      <c r="H32" s="35" t="s">
        <v>259</v>
      </c>
      <c r="I32" s="27" t="s">
        <v>117</v>
      </c>
      <c r="J32" s="35" t="s">
        <v>261</v>
      </c>
      <c r="K32" s="27">
        <v>20</v>
      </c>
      <c r="L32" s="29" t="s">
        <v>105</v>
      </c>
      <c r="M32" s="29" t="str">
        <f>IF(L32="", "", IFERROR(VLOOKUP(L32,Mapping_PIC_FUD[], 2, FALSE), ""))</f>
        <v>QA/QC</v>
      </c>
      <c r="N32" s="35" t="s">
        <v>289</v>
      </c>
      <c r="O32" s="29" t="s">
        <v>105</v>
      </c>
      <c r="P32" s="34">
        <v>45806</v>
      </c>
      <c r="Q32" s="96"/>
      <c r="R32" s="30" t="s">
        <v>55</v>
      </c>
      <c r="S32" s="221" t="str">
        <f>IF(GMP[[#This Row],[P.I.C 2]]="", "", IFERROR(VLOOKUP(GMP[[#This Row],[P.I.C 2]],Mapping_PIC_FUD[], 2, FALSE), ""))</f>
        <v>QA/QC</v>
      </c>
      <c r="T32" s="28"/>
      <c r="U32" s="84" t="str">
        <f>GMP[[#This Row],[Following up Dept. 2]]&amp;GMP[[#This Row],[Status]]</f>
        <v>QA/QCCompleted</v>
      </c>
      <c r="V32" s="231">
        <v>22</v>
      </c>
      <c r="W32" s="34">
        <v>45806</v>
      </c>
      <c r="X32" s="29" t="str">
        <f t="shared" si="10"/>
        <v>Yes</v>
      </c>
      <c r="Y32" s="34">
        <v>45806</v>
      </c>
      <c r="Z32" s="29" t="s">
        <v>127</v>
      </c>
    </row>
    <row r="33" spans="1:28" s="37" customFormat="1" ht="153.6" hidden="1" customHeight="1" x14ac:dyDescent="0.45">
      <c r="A33" s="33">
        <f t="shared" si="8"/>
        <v>29</v>
      </c>
      <c r="B33" s="33" t="s">
        <v>182</v>
      </c>
      <c r="C33" s="227">
        <v>105033</v>
      </c>
      <c r="D33" s="29" t="s">
        <v>250</v>
      </c>
      <c r="E33" s="52">
        <v>45786</v>
      </c>
      <c r="F33" s="27" t="s">
        <v>57</v>
      </c>
      <c r="G33" s="27" t="s">
        <v>93</v>
      </c>
      <c r="H33" s="35" t="s">
        <v>260</v>
      </c>
      <c r="I33" s="33" t="s">
        <v>115</v>
      </c>
      <c r="J33" s="35" t="s">
        <v>262</v>
      </c>
      <c r="K33" s="27">
        <v>20</v>
      </c>
      <c r="L33" s="29" t="s">
        <v>86</v>
      </c>
      <c r="M33" s="29" t="s">
        <v>53</v>
      </c>
      <c r="N33" s="35" t="s">
        <v>279</v>
      </c>
      <c r="O33" s="29" t="s">
        <v>18</v>
      </c>
      <c r="P33" s="34">
        <v>45838</v>
      </c>
      <c r="Q33" s="96"/>
      <c r="R33" s="30" t="s">
        <v>50</v>
      </c>
      <c r="S33" s="221" t="str">
        <f>IF(GMP[[#This Row],[P.I.C 2]]="", "", IFERROR(VLOOKUP(GMP[[#This Row],[P.I.C 2]],Mapping_PIC_FUD[], 2, FALSE), ""))</f>
        <v>Maintenance</v>
      </c>
      <c r="T33" s="28"/>
      <c r="U33" s="84" t="str">
        <f>GMP[[#This Row],[Following up Dept. 2]]&amp;GMP[[#This Row],[Status]]</f>
        <v>MaintenanceOn Going</v>
      </c>
      <c r="V33" s="231"/>
      <c r="W33" s="36"/>
      <c r="X33" s="29" t="str">
        <f t="shared" si="10"/>
        <v>No</v>
      </c>
      <c r="Y33" s="40"/>
      <c r="Z33" s="29" t="s">
        <v>127</v>
      </c>
    </row>
    <row r="34" spans="1:28" s="37" customFormat="1" ht="221.4" hidden="1" customHeight="1" x14ac:dyDescent="0.45">
      <c r="A34" s="33">
        <f t="shared" si="8"/>
        <v>30</v>
      </c>
      <c r="B34" s="33" t="s">
        <v>256</v>
      </c>
      <c r="C34" s="227">
        <v>107224</v>
      </c>
      <c r="D34" s="29" t="s">
        <v>56</v>
      </c>
      <c r="E34" s="52">
        <v>45786</v>
      </c>
      <c r="F34" s="27" t="s">
        <v>58</v>
      </c>
      <c r="G34" s="27" t="s">
        <v>65</v>
      </c>
      <c r="H34" s="35" t="s">
        <v>264</v>
      </c>
      <c r="I34" s="33" t="s">
        <v>116</v>
      </c>
      <c r="J34" s="222" t="s">
        <v>263</v>
      </c>
      <c r="K34" s="27">
        <v>20</v>
      </c>
      <c r="L34" s="29" t="s">
        <v>54</v>
      </c>
      <c r="M34" s="29" t="str">
        <f>IF(L34="", "", IFERROR(VLOOKUP(L34,Mapping_PIC_FUD[], 2, FALSE), ""))</f>
        <v>Packing</v>
      </c>
      <c r="N34" s="35" t="s">
        <v>388</v>
      </c>
      <c r="O34" s="29" t="s">
        <v>18</v>
      </c>
      <c r="P34" s="55"/>
      <c r="Q34" s="96"/>
      <c r="R34" s="30" t="s">
        <v>50</v>
      </c>
      <c r="S34" s="221" t="str">
        <f>IF(GMP[[#This Row],[P.I.C 2]]="", "", IFERROR(VLOOKUP(GMP[[#This Row],[P.I.C 2]],Mapping_PIC_FUD[], 2, FALSE), ""))</f>
        <v>Maintenance</v>
      </c>
      <c r="T34" s="28" t="s">
        <v>389</v>
      </c>
      <c r="U34" s="84" t="str">
        <f>GMP[[#This Row],[Following up Dept. 2]]&amp;GMP[[#This Row],[Status]]</f>
        <v>MaintenanceOn Going</v>
      </c>
      <c r="V34" s="231"/>
      <c r="W34" s="36"/>
      <c r="X34" s="29" t="str">
        <f t="shared" ref="X34:X35" si="11">IF(W34="","No",IF(OR(W34&lt;=Y34),"Yes","No"))</f>
        <v>No</v>
      </c>
      <c r="Y34" s="40"/>
      <c r="Z34" s="29" t="s">
        <v>127</v>
      </c>
    </row>
    <row r="35" spans="1:28" s="37" customFormat="1" ht="175.2" hidden="1" customHeight="1" x14ac:dyDescent="0.45">
      <c r="A35" s="33">
        <f t="shared" ref="A35:A58" si="12">ROW()-4</f>
        <v>31</v>
      </c>
      <c r="B35" s="33" t="s">
        <v>169</v>
      </c>
      <c r="C35" s="227">
        <v>107801</v>
      </c>
      <c r="D35" s="29" t="s">
        <v>51</v>
      </c>
      <c r="E35" s="52">
        <v>45786</v>
      </c>
      <c r="F35" s="27" t="s">
        <v>58</v>
      </c>
      <c r="G35" s="27" t="s">
        <v>60</v>
      </c>
      <c r="H35" s="35" t="s">
        <v>265</v>
      </c>
      <c r="I35" s="33" t="s">
        <v>116</v>
      </c>
      <c r="J35" s="35"/>
      <c r="K35" s="27">
        <v>20</v>
      </c>
      <c r="L35" s="29" t="s">
        <v>54</v>
      </c>
      <c r="M35" s="29" t="str">
        <f>IF(L35="", "", IFERROR(VLOOKUP(L35,Mapping_PIC_FUD[], 2, FALSE), ""))</f>
        <v>Packing</v>
      </c>
      <c r="N35" s="35" t="s">
        <v>266</v>
      </c>
      <c r="O35" s="98"/>
      <c r="P35" s="55"/>
      <c r="Q35" s="96"/>
      <c r="R35" s="30" t="s">
        <v>50</v>
      </c>
      <c r="S35" s="221" t="str">
        <f>IF(GMP[[#This Row],[P.I.C 2]]="", "", IFERROR(VLOOKUP(GMP[[#This Row],[P.I.C 2]],Mapping_PIC_FUD[], 2, FALSE), ""))</f>
        <v/>
      </c>
      <c r="T35" s="28"/>
      <c r="U35" s="84" t="str">
        <f>GMP[[#This Row],[Following up Dept. 2]]&amp;GMP[[#This Row],[Status]]</f>
        <v>On Going</v>
      </c>
      <c r="V35" s="231"/>
      <c r="W35" s="36"/>
      <c r="X35" s="29" t="str">
        <f t="shared" si="11"/>
        <v>No</v>
      </c>
      <c r="Y35" s="40"/>
      <c r="Z35" s="29" t="s">
        <v>127</v>
      </c>
    </row>
    <row r="36" spans="1:28" s="37" customFormat="1" ht="153.6" hidden="1" customHeight="1" x14ac:dyDescent="0.45">
      <c r="A36" s="33">
        <f t="shared" si="8"/>
        <v>32</v>
      </c>
      <c r="B36" s="33" t="s">
        <v>211</v>
      </c>
      <c r="C36" s="227">
        <v>106972</v>
      </c>
      <c r="D36" s="29" t="s">
        <v>14</v>
      </c>
      <c r="E36" s="52">
        <v>45787</v>
      </c>
      <c r="F36" s="27" t="s">
        <v>26</v>
      </c>
      <c r="G36" s="27" t="s">
        <v>257</v>
      </c>
      <c r="H36" s="35" t="s">
        <v>267</v>
      </c>
      <c r="I36" s="33" t="s">
        <v>118</v>
      </c>
      <c r="J36" s="35" t="s">
        <v>258</v>
      </c>
      <c r="K36" s="27">
        <v>20</v>
      </c>
      <c r="L36" s="29"/>
      <c r="M36" s="29" t="str">
        <f>IF(L36="", "", IFERROR(VLOOKUP(L36,Mapping_PIC_FUD[], 2, FALSE), ""))</f>
        <v/>
      </c>
      <c r="N36" s="35" t="s">
        <v>377</v>
      </c>
      <c r="O36" s="29" t="s">
        <v>105</v>
      </c>
      <c r="P36" s="34">
        <v>45808</v>
      </c>
      <c r="Q36" s="96"/>
      <c r="R36" s="30" t="s">
        <v>50</v>
      </c>
      <c r="S36" s="221" t="str">
        <f>IF(GMP[[#This Row],[P.I.C 2]]="", "", IFERROR(VLOOKUP(GMP[[#This Row],[P.I.C 2]],Mapping_PIC_FUD[], 2, FALSE), ""))</f>
        <v>QA/QC</v>
      </c>
      <c r="T36" s="28" t="s">
        <v>287</v>
      </c>
      <c r="U36" s="84" t="str">
        <f>GMP[[#This Row],[Following up Dept. 2]]&amp;GMP[[#This Row],[Status]]</f>
        <v>QA/QCOn Going</v>
      </c>
      <c r="V36" s="231"/>
      <c r="W36" s="36"/>
      <c r="X36" s="29" t="str">
        <f t="shared" si="10"/>
        <v>No</v>
      </c>
      <c r="Y36" s="40"/>
      <c r="Z36" s="29" t="s">
        <v>127</v>
      </c>
    </row>
    <row r="37" spans="1:28" s="37" customFormat="1" ht="153.6" hidden="1" customHeight="1" x14ac:dyDescent="0.45">
      <c r="A37" s="33">
        <f t="shared" si="8"/>
        <v>33</v>
      </c>
      <c r="B37" s="33" t="s">
        <v>252</v>
      </c>
      <c r="C37" s="227">
        <v>106973</v>
      </c>
      <c r="D37" s="29" t="s">
        <v>14</v>
      </c>
      <c r="E37" s="52">
        <v>45787</v>
      </c>
      <c r="F37" s="27" t="s">
        <v>26</v>
      </c>
      <c r="G37" s="27" t="s">
        <v>257</v>
      </c>
      <c r="H37" s="35" t="s">
        <v>268</v>
      </c>
      <c r="I37" s="33" t="s">
        <v>120</v>
      </c>
      <c r="J37" s="222" t="s">
        <v>351</v>
      </c>
      <c r="K37" s="27">
        <v>20</v>
      </c>
      <c r="L37" s="29" t="s">
        <v>102</v>
      </c>
      <c r="M37" s="29" t="str">
        <f>IF(L37="", "", IFERROR(VLOOKUP(L37,Mapping_PIC_FUD[], 2, FALSE), ""))</f>
        <v>HR</v>
      </c>
      <c r="N37" s="35" t="s">
        <v>269</v>
      </c>
      <c r="O37" s="29" t="s">
        <v>18</v>
      </c>
      <c r="P37" s="34">
        <v>45838</v>
      </c>
      <c r="Q37" s="96" t="s">
        <v>353</v>
      </c>
      <c r="R37" s="30" t="s">
        <v>50</v>
      </c>
      <c r="S37" s="221" t="str">
        <f>IF(GMP[[#This Row],[P.I.C 2]]="", "", IFERROR(VLOOKUP(GMP[[#This Row],[P.I.C 2]],Mapping_PIC_FUD[], 2, FALSE), ""))</f>
        <v>Maintenance</v>
      </c>
      <c r="T37" s="28"/>
      <c r="U37" s="84" t="str">
        <f>GMP[[#This Row],[Following up Dept. 2]]&amp;GMP[[#This Row],[Status]]</f>
        <v>MaintenanceOn Going</v>
      </c>
      <c r="V37" s="231"/>
      <c r="W37" s="36"/>
      <c r="X37" s="29" t="str">
        <f t="shared" si="10"/>
        <v>No</v>
      </c>
      <c r="Y37" s="40"/>
      <c r="Z37" s="29" t="s">
        <v>127</v>
      </c>
    </row>
    <row r="38" spans="1:28" s="37" customFormat="1" ht="153.6" hidden="1" customHeight="1" x14ac:dyDescent="0.45">
      <c r="A38" s="33">
        <f t="shared" si="8"/>
        <v>34</v>
      </c>
      <c r="B38" s="33" t="s">
        <v>253</v>
      </c>
      <c r="C38" s="227">
        <v>108794</v>
      </c>
      <c r="D38" s="29" t="s">
        <v>63</v>
      </c>
      <c r="E38" s="52">
        <v>45787</v>
      </c>
      <c r="F38" s="27" t="s">
        <v>26</v>
      </c>
      <c r="G38" s="27" t="s">
        <v>139</v>
      </c>
      <c r="H38" s="35" t="s">
        <v>270</v>
      </c>
      <c r="I38" s="33" t="s">
        <v>118</v>
      </c>
      <c r="J38" s="29" t="s">
        <v>107</v>
      </c>
      <c r="K38" s="27">
        <v>20</v>
      </c>
      <c r="L38" s="29" t="s">
        <v>105</v>
      </c>
      <c r="M38" s="29" t="str">
        <f>IF(L38="", "", IFERROR(VLOOKUP(L38,Mapping_PIC_FUD[], 2, FALSE), ""))</f>
        <v>QA/QC</v>
      </c>
      <c r="N38" s="35" t="s">
        <v>377</v>
      </c>
      <c r="O38" s="29" t="s">
        <v>105</v>
      </c>
      <c r="P38" s="34">
        <v>45808</v>
      </c>
      <c r="Q38" s="96"/>
      <c r="R38" s="30" t="s">
        <v>50</v>
      </c>
      <c r="S38" s="221" t="str">
        <f>IF(GMP[[#This Row],[P.I.C 2]]="", "", IFERROR(VLOOKUP(GMP[[#This Row],[P.I.C 2]],Mapping_PIC_FUD[], 2, FALSE), ""))</f>
        <v>QA/QC</v>
      </c>
      <c r="T38" s="28" t="s">
        <v>287</v>
      </c>
      <c r="U38" s="84" t="str">
        <f>GMP[[#This Row],[Following up Dept. 2]]&amp;GMP[[#This Row],[Status]]</f>
        <v>QA/QCOn Going</v>
      </c>
      <c r="V38" s="231"/>
      <c r="W38" s="36"/>
      <c r="X38" s="29" t="str">
        <f>IF(W38="","No",IF(OR(W38&lt;=Y38),"Yes","No"))</f>
        <v>No</v>
      </c>
      <c r="Y38" s="40"/>
      <c r="Z38" s="29" t="s">
        <v>127</v>
      </c>
    </row>
    <row r="39" spans="1:28" ht="153.6" hidden="1" customHeight="1" x14ac:dyDescent="0.45">
      <c r="A39" s="33">
        <f t="shared" si="12"/>
        <v>35</v>
      </c>
      <c r="B39" s="33" t="s">
        <v>182</v>
      </c>
      <c r="C39" s="227">
        <v>105033</v>
      </c>
      <c r="D39" s="29" t="s">
        <v>250</v>
      </c>
      <c r="E39" s="52">
        <v>45787</v>
      </c>
      <c r="F39" s="27" t="s">
        <v>27</v>
      </c>
      <c r="G39" s="27" t="s">
        <v>143</v>
      </c>
      <c r="H39" s="35" t="s">
        <v>271</v>
      </c>
      <c r="I39" s="33" t="s">
        <v>115</v>
      </c>
      <c r="J39" s="222" t="s">
        <v>352</v>
      </c>
      <c r="K39" s="27">
        <v>20</v>
      </c>
      <c r="L39" s="29" t="s">
        <v>102</v>
      </c>
      <c r="M39" s="29" t="str">
        <f>IF(L39="", "", IFERROR(VLOOKUP(L39,Mapping_PIC_FUD[], 2, FALSE), ""))</f>
        <v>HR</v>
      </c>
      <c r="N39" s="35" t="s">
        <v>279</v>
      </c>
      <c r="O39" s="29" t="s">
        <v>18</v>
      </c>
      <c r="P39" s="34">
        <v>45838</v>
      </c>
      <c r="Q39" s="96"/>
      <c r="R39" s="30" t="s">
        <v>50</v>
      </c>
      <c r="S39" s="221" t="str">
        <f>IF(GMP[[#This Row],[P.I.C 2]]="", "", IFERROR(VLOOKUP(GMP[[#This Row],[P.I.C 2]],Mapping_PIC_FUD[], 2, FALSE), ""))</f>
        <v>Maintenance</v>
      </c>
      <c r="T39" s="28"/>
      <c r="U39" s="84" t="str">
        <f>GMP[[#This Row],[Following up Dept. 2]]&amp;GMP[[#This Row],[Status]]</f>
        <v>MaintenanceOn Going</v>
      </c>
      <c r="V39" s="231"/>
      <c r="W39" s="36"/>
      <c r="X39" s="29" t="str">
        <f>IF(W39="","No",IF(OR(W39&lt;=Y39),"Yes","No"))</f>
        <v>No</v>
      </c>
      <c r="Y39" s="40"/>
      <c r="Z39" s="29" t="s">
        <v>127</v>
      </c>
    </row>
    <row r="40" spans="1:28" s="37" customFormat="1" ht="153.6" customHeight="1" x14ac:dyDescent="0.45">
      <c r="A40" s="33">
        <f t="shared" si="12"/>
        <v>36</v>
      </c>
      <c r="B40" s="33" t="s">
        <v>169</v>
      </c>
      <c r="C40" s="227">
        <v>107801</v>
      </c>
      <c r="D40" s="29" t="s">
        <v>51</v>
      </c>
      <c r="E40" s="52">
        <v>45789</v>
      </c>
      <c r="F40" s="27" t="s">
        <v>48</v>
      </c>
      <c r="G40" s="27" t="s">
        <v>49</v>
      </c>
      <c r="H40" s="35" t="s">
        <v>272</v>
      </c>
      <c r="I40" s="27" t="s">
        <v>117</v>
      </c>
      <c r="J40" s="35"/>
      <c r="K40" s="27">
        <v>20</v>
      </c>
      <c r="L40" s="29" t="s">
        <v>8</v>
      </c>
      <c r="M40" s="29" t="str">
        <f>IF(L40="", "", IFERROR(VLOOKUP(L40,Mapping_PIC_FUD[], 2, FALSE), ""))</f>
        <v>Roasting</v>
      </c>
      <c r="N40" s="35" t="s">
        <v>281</v>
      </c>
      <c r="O40" s="29" t="s">
        <v>18</v>
      </c>
      <c r="P40" s="34">
        <v>45864</v>
      </c>
      <c r="Q40" s="96"/>
      <c r="R40" s="30" t="s">
        <v>50</v>
      </c>
      <c r="S40" s="221" t="str">
        <f>IF(GMP[[#This Row],[P.I.C 2]]="", "", IFERROR(VLOOKUP(GMP[[#This Row],[P.I.C 2]],Mapping_PIC_FUD[], 2, FALSE), ""))</f>
        <v>Maintenance</v>
      </c>
      <c r="T40" s="28" t="s">
        <v>378</v>
      </c>
      <c r="U40" s="84" t="str">
        <f>GMP[[#This Row],[Following up Dept. 2]]&amp;GMP[[#This Row],[Status]]</f>
        <v>MaintenanceOn Going</v>
      </c>
      <c r="V40" s="231"/>
      <c r="W40" s="36"/>
      <c r="X40" s="29" t="str">
        <f t="shared" si="10"/>
        <v>No</v>
      </c>
      <c r="Y40" s="40"/>
      <c r="Z40" s="29" t="s">
        <v>127</v>
      </c>
    </row>
    <row r="41" spans="1:28" s="37" customFormat="1" ht="153.6" hidden="1" customHeight="1" x14ac:dyDescent="0.45">
      <c r="A41" s="33">
        <f t="shared" si="12"/>
        <v>37</v>
      </c>
      <c r="B41" s="33" t="s">
        <v>169</v>
      </c>
      <c r="C41" s="227">
        <v>107801</v>
      </c>
      <c r="D41" s="29" t="s">
        <v>51</v>
      </c>
      <c r="E41" s="52">
        <v>45789</v>
      </c>
      <c r="F41" s="27" t="s">
        <v>58</v>
      </c>
      <c r="G41" s="27" t="s">
        <v>61</v>
      </c>
      <c r="H41" s="35" t="s">
        <v>273</v>
      </c>
      <c r="I41" s="33" t="s">
        <v>122</v>
      </c>
      <c r="J41" s="35"/>
      <c r="K41" s="27">
        <v>20</v>
      </c>
      <c r="L41" s="29" t="s">
        <v>54</v>
      </c>
      <c r="M41" s="29" t="str">
        <f>IF(L41="", "", IFERROR(VLOOKUP(L41,Mapping_PIC_FUD[], 2, FALSE), ""))</f>
        <v>Packing</v>
      </c>
      <c r="N41" s="86" t="s">
        <v>111</v>
      </c>
      <c r="O41" s="29" t="s">
        <v>18</v>
      </c>
      <c r="P41" s="34">
        <v>45801</v>
      </c>
      <c r="Q41" s="96"/>
      <c r="R41" s="30" t="s">
        <v>55</v>
      </c>
      <c r="S41" s="221" t="str">
        <f>IF(GMP[[#This Row],[P.I.C 2]]="", "", IFERROR(VLOOKUP(GMP[[#This Row],[P.I.C 2]],Mapping_PIC_FUD[], 2, FALSE), ""))</f>
        <v>Maintenance</v>
      </c>
      <c r="T41" s="28"/>
      <c r="U41" s="84" t="str">
        <f>GMP[[#This Row],[Following up Dept. 2]]&amp;GMP[[#This Row],[Status]]</f>
        <v>MaintenanceCompleted</v>
      </c>
      <c r="V41" s="231">
        <v>22</v>
      </c>
      <c r="W41" s="36">
        <v>45806</v>
      </c>
      <c r="X41" s="29" t="str">
        <f t="shared" si="10"/>
        <v>No</v>
      </c>
      <c r="Y41" s="34">
        <v>45801</v>
      </c>
      <c r="Z41" s="29" t="s">
        <v>127</v>
      </c>
    </row>
    <row r="42" spans="1:28" s="37" customFormat="1" ht="153.6" hidden="1" customHeight="1" x14ac:dyDescent="0.45">
      <c r="A42" s="33">
        <f t="shared" si="12"/>
        <v>38</v>
      </c>
      <c r="B42" s="33" t="s">
        <v>169</v>
      </c>
      <c r="C42" s="227">
        <v>107801</v>
      </c>
      <c r="D42" s="29" t="s">
        <v>51</v>
      </c>
      <c r="E42" s="52">
        <v>45789</v>
      </c>
      <c r="F42" s="27" t="s">
        <v>58</v>
      </c>
      <c r="G42" s="27" t="s">
        <v>61</v>
      </c>
      <c r="H42" s="35" t="s">
        <v>274</v>
      </c>
      <c r="I42" s="33" t="s">
        <v>120</v>
      </c>
      <c r="J42" s="35"/>
      <c r="K42" s="27">
        <v>20</v>
      </c>
      <c r="L42" s="29" t="s">
        <v>54</v>
      </c>
      <c r="M42" s="29" t="str">
        <f>IF(L42="", "", IFERROR(VLOOKUP(L42,Mapping_PIC_FUD[], 2, FALSE), ""))</f>
        <v>Packing</v>
      </c>
      <c r="N42" s="86" t="s">
        <v>376</v>
      </c>
      <c r="O42" s="29" t="s">
        <v>54</v>
      </c>
      <c r="P42" s="34">
        <v>45805</v>
      </c>
      <c r="Q42" s="96"/>
      <c r="R42" s="30" t="s">
        <v>69</v>
      </c>
      <c r="S42" s="221" t="str">
        <f>IF(GMP[[#This Row],[P.I.C 2]]="", "", IFERROR(VLOOKUP(GMP[[#This Row],[P.I.C 2]],Mapping_PIC_FUD[], 2, FALSE), ""))</f>
        <v>Packing</v>
      </c>
      <c r="T42" s="28" t="s">
        <v>382</v>
      </c>
      <c r="U42" s="84" t="str">
        <f>GMP[[#This Row],[Following up Dept. 2]]&amp;GMP[[#This Row],[Status]]</f>
        <v>PackingOverdue</v>
      </c>
      <c r="V42" s="231"/>
      <c r="W42" s="36"/>
      <c r="X42" s="29" t="str">
        <f t="shared" si="10"/>
        <v>No</v>
      </c>
      <c r="Y42" s="40"/>
      <c r="Z42" s="29" t="s">
        <v>127</v>
      </c>
    </row>
    <row r="43" spans="1:28" ht="153.6" hidden="1" customHeight="1" x14ac:dyDescent="0.45">
      <c r="A43" s="33">
        <f t="shared" si="12"/>
        <v>39</v>
      </c>
      <c r="B43" s="33" t="s">
        <v>169</v>
      </c>
      <c r="C43" s="227">
        <v>107801</v>
      </c>
      <c r="D43" s="29" t="s">
        <v>51</v>
      </c>
      <c r="E43" s="52">
        <v>45789</v>
      </c>
      <c r="F43" s="27" t="s">
        <v>58</v>
      </c>
      <c r="G43" s="27" t="s">
        <v>100</v>
      </c>
      <c r="H43" s="35" t="s">
        <v>275</v>
      </c>
      <c r="I43" s="33" t="s">
        <v>121</v>
      </c>
      <c r="J43" s="35"/>
      <c r="K43" s="27">
        <v>20</v>
      </c>
      <c r="L43" s="29" t="s">
        <v>54</v>
      </c>
      <c r="M43" s="29" t="str">
        <f>IF(L43="", "", IFERROR(VLOOKUP(L43,Mapping_PIC_FUD[], 2, FALSE), ""))</f>
        <v>Packing</v>
      </c>
      <c r="N43" s="35" t="s">
        <v>279</v>
      </c>
      <c r="O43" s="29" t="s">
        <v>18</v>
      </c>
      <c r="P43" s="34">
        <v>45838</v>
      </c>
      <c r="Q43" s="96"/>
      <c r="R43" s="30" t="s">
        <v>50</v>
      </c>
      <c r="S43" s="221" t="str">
        <f>IF(GMP[[#This Row],[P.I.C 2]]="", "", IFERROR(VLOOKUP(GMP[[#This Row],[P.I.C 2]],Mapping_PIC_FUD[], 2, FALSE), ""))</f>
        <v>Maintenance</v>
      </c>
      <c r="T43" s="28"/>
      <c r="U43" s="84" t="str">
        <f>GMP[[#This Row],[Following up Dept. 2]]&amp;GMP[[#This Row],[Status]]</f>
        <v>MaintenanceOn Going</v>
      </c>
      <c r="V43" s="231"/>
      <c r="W43" s="36"/>
      <c r="X43" s="29" t="str">
        <f t="shared" si="10"/>
        <v>No</v>
      </c>
      <c r="Y43" s="40"/>
      <c r="Z43" s="29" t="s">
        <v>127</v>
      </c>
    </row>
    <row r="44" spans="1:28" s="37" customFormat="1" ht="153.6" hidden="1" customHeight="1" x14ac:dyDescent="0.45">
      <c r="A44" s="33">
        <f t="shared" si="12"/>
        <v>40</v>
      </c>
      <c r="B44" s="33" t="s">
        <v>169</v>
      </c>
      <c r="C44" s="227">
        <v>107801</v>
      </c>
      <c r="D44" s="29" t="s">
        <v>51</v>
      </c>
      <c r="E44" s="52">
        <v>45789</v>
      </c>
      <c r="F44" s="27" t="s">
        <v>27</v>
      </c>
      <c r="G44" s="27" t="s">
        <v>89</v>
      </c>
      <c r="H44" s="35" t="s">
        <v>277</v>
      </c>
      <c r="I44" s="33" t="s">
        <v>120</v>
      </c>
      <c r="J44" s="35"/>
      <c r="K44" s="27">
        <v>20</v>
      </c>
      <c r="L44" s="29" t="s">
        <v>86</v>
      </c>
      <c r="M44" s="29" t="s">
        <v>53</v>
      </c>
      <c r="N44" s="35" t="s">
        <v>283</v>
      </c>
      <c r="O44" s="29" t="s">
        <v>18</v>
      </c>
      <c r="P44" s="34">
        <v>45838</v>
      </c>
      <c r="Q44" s="96"/>
      <c r="R44" s="30" t="s">
        <v>50</v>
      </c>
      <c r="S44" s="221" t="str">
        <f>IF(GMP[[#This Row],[P.I.C 2]]="", "", IFERROR(VLOOKUP(GMP[[#This Row],[P.I.C 2]],Mapping_PIC_FUD[], 2, FALSE), ""))</f>
        <v>Maintenance</v>
      </c>
      <c r="T44" s="28" t="s">
        <v>290</v>
      </c>
      <c r="U44" s="84" t="str">
        <f>GMP[[#This Row],[Following up Dept. 2]]&amp;GMP[[#This Row],[Status]]</f>
        <v>MaintenanceOn Going</v>
      </c>
      <c r="V44" s="231"/>
      <c r="W44" s="36"/>
      <c r="X44" s="29" t="str">
        <f t="shared" si="10"/>
        <v>No</v>
      </c>
      <c r="Y44" s="40"/>
      <c r="Z44" s="29" t="s">
        <v>127</v>
      </c>
    </row>
    <row r="45" spans="1:28" ht="153.6" hidden="1" customHeight="1" x14ac:dyDescent="0.45">
      <c r="A45" s="33">
        <f t="shared" si="12"/>
        <v>41</v>
      </c>
      <c r="B45" s="33" t="s">
        <v>212</v>
      </c>
      <c r="C45" s="227">
        <v>100236</v>
      </c>
      <c r="D45" s="29" t="s">
        <v>63</v>
      </c>
      <c r="E45" s="52">
        <v>45791</v>
      </c>
      <c r="F45" s="27" t="s">
        <v>10</v>
      </c>
      <c r="G45" s="27" t="s">
        <v>302</v>
      </c>
      <c r="H45" s="35" t="s">
        <v>278</v>
      </c>
      <c r="I45" s="33" t="s">
        <v>118</v>
      </c>
      <c r="J45" s="29" t="s">
        <v>107</v>
      </c>
      <c r="K45" s="27">
        <v>20</v>
      </c>
      <c r="L45" s="29" t="s">
        <v>105</v>
      </c>
      <c r="M45" s="29" t="str">
        <f>IF(L45="", "", IFERROR(VLOOKUP(L45,Mapping_PIC_FUD[], 2, FALSE), ""))</f>
        <v>QA/QC</v>
      </c>
      <c r="N45" s="35" t="s">
        <v>379</v>
      </c>
      <c r="O45" s="29" t="s">
        <v>105</v>
      </c>
      <c r="P45" s="34">
        <v>45808</v>
      </c>
      <c r="Q45" s="96"/>
      <c r="R45" s="30" t="s">
        <v>50</v>
      </c>
      <c r="S45" s="221" t="str">
        <f>IF(GMP[[#This Row],[P.I.C 2]]="", "", IFERROR(VLOOKUP(GMP[[#This Row],[P.I.C 2]],Mapping_PIC_FUD[], 2, FALSE), ""))</f>
        <v>QA/QC</v>
      </c>
      <c r="T45" s="28"/>
      <c r="U45" s="84" t="str">
        <f>GMP[[#This Row],[Following up Dept. 2]]&amp;GMP[[#This Row],[Status]]</f>
        <v>QA/QCOn Going</v>
      </c>
      <c r="V45" s="231"/>
      <c r="W45" s="36"/>
      <c r="X45" s="29" t="str">
        <f t="shared" ref="X45:X46" si="13">IF(W45="","No",IF(OR(W45&lt;=Y45),"Yes","No"))</f>
        <v>No</v>
      </c>
      <c r="Y45" s="40"/>
      <c r="Z45" s="29" t="s">
        <v>127</v>
      </c>
      <c r="AB45" s="26" t="s">
        <v>59</v>
      </c>
    </row>
    <row r="46" spans="1:28" s="37" customFormat="1" ht="153.6" hidden="1" customHeight="1" x14ac:dyDescent="0.45">
      <c r="A46" s="33">
        <f>ROW()-4</f>
        <v>42</v>
      </c>
      <c r="B46" s="33" t="s">
        <v>349</v>
      </c>
      <c r="C46" s="227"/>
      <c r="D46" s="29"/>
      <c r="E46" s="52">
        <v>45792</v>
      </c>
      <c r="F46" s="27" t="s">
        <v>58</v>
      </c>
      <c r="G46" s="27" t="s">
        <v>65</v>
      </c>
      <c r="H46" s="35" t="s">
        <v>350</v>
      </c>
      <c r="I46" s="33" t="s">
        <v>118</v>
      </c>
      <c r="J46" s="35"/>
      <c r="K46" s="27">
        <v>21</v>
      </c>
      <c r="L46" s="29" t="s">
        <v>54</v>
      </c>
      <c r="M46" s="29" t="str">
        <f>IF(L46="", "", IFERROR(VLOOKUP(L46,Mapping_PIC_FUD[], 2, FALSE), ""))</f>
        <v>Packing</v>
      </c>
      <c r="N46" s="35" t="s">
        <v>357</v>
      </c>
      <c r="O46" s="29" t="s">
        <v>54</v>
      </c>
      <c r="P46" s="34">
        <v>45808</v>
      </c>
      <c r="Q46" s="96"/>
      <c r="R46" s="30" t="s">
        <v>55</v>
      </c>
      <c r="S46" s="221" t="str">
        <f>IF(GMP[[#This Row],[P.I.C 2]]="", "", IFERROR(VLOOKUP(GMP[[#This Row],[P.I.C 2]],Mapping_PIC_FUD[], 2, FALSE), ""))</f>
        <v>Packing</v>
      </c>
      <c r="T46" s="28"/>
      <c r="U46" s="84" t="str">
        <f>GMP[[#This Row],[Following up Dept. 2]]&amp;GMP[[#This Row],[Status]]</f>
        <v>PackingCompleted</v>
      </c>
      <c r="V46" s="231">
        <v>22</v>
      </c>
      <c r="W46" s="36">
        <v>45804</v>
      </c>
      <c r="X46" s="29" t="str">
        <f t="shared" si="13"/>
        <v>Yes</v>
      </c>
      <c r="Y46" s="34">
        <v>45808</v>
      </c>
      <c r="Z46" s="29" t="s">
        <v>127</v>
      </c>
    </row>
    <row r="47" spans="1:28" ht="153.6" hidden="1" customHeight="1" x14ac:dyDescent="0.45">
      <c r="A47" s="33">
        <f t="shared" si="12"/>
        <v>43</v>
      </c>
      <c r="B47" s="33" t="s">
        <v>291</v>
      </c>
      <c r="C47" s="227">
        <v>100033</v>
      </c>
      <c r="D47" s="29" t="s">
        <v>88</v>
      </c>
      <c r="E47" s="52">
        <v>45792</v>
      </c>
      <c r="F47" s="27" t="s">
        <v>57</v>
      </c>
      <c r="G47" s="27" t="s">
        <v>88</v>
      </c>
      <c r="H47" s="35" t="s">
        <v>344</v>
      </c>
      <c r="I47" s="33" t="s">
        <v>116</v>
      </c>
      <c r="J47" s="35"/>
      <c r="K47" s="27">
        <v>21</v>
      </c>
      <c r="L47" s="29" t="s">
        <v>105</v>
      </c>
      <c r="M47" s="29" t="str">
        <f>IF(L47="", "", IFERROR(VLOOKUP(L47,Mapping_PIC_FUD[], 2, FALSE), ""))</f>
        <v>QA/QC</v>
      </c>
      <c r="N47" s="35" t="s">
        <v>380</v>
      </c>
      <c r="O47" s="29" t="s">
        <v>18</v>
      </c>
      <c r="P47" s="55"/>
      <c r="Q47" s="96"/>
      <c r="R47" s="30" t="s">
        <v>50</v>
      </c>
      <c r="S47" s="221" t="str">
        <f>IF(GMP[[#This Row],[P.I.C 2]]="", "", IFERROR(VLOOKUP(GMP[[#This Row],[P.I.C 2]],Mapping_PIC_FUD[], 2, FALSE), ""))</f>
        <v>Maintenance</v>
      </c>
      <c r="T47" s="28"/>
      <c r="U47" s="84" t="str">
        <f>GMP[[#This Row],[Following up Dept. 2]]&amp;GMP[[#This Row],[Status]]</f>
        <v>MaintenanceOn Going</v>
      </c>
      <c r="V47" s="231"/>
      <c r="W47" s="36"/>
      <c r="X47" s="29" t="str">
        <f t="shared" ref="X47:X70" si="14">IF(W47="","No",IF(OR(W47&lt;=Y47),"Yes","No"))</f>
        <v>No</v>
      </c>
      <c r="Y47" s="40"/>
      <c r="Z47" s="29" t="s">
        <v>127</v>
      </c>
    </row>
    <row r="48" spans="1:28" ht="153.6" hidden="1" customHeight="1" x14ac:dyDescent="0.45">
      <c r="A48" s="33">
        <f t="shared" si="12"/>
        <v>44</v>
      </c>
      <c r="B48" s="33" t="s">
        <v>292</v>
      </c>
      <c r="C48" s="227">
        <v>107929</v>
      </c>
      <c r="D48" s="29" t="s">
        <v>53</v>
      </c>
      <c r="E48" s="52">
        <v>45792</v>
      </c>
      <c r="F48" s="83" t="s">
        <v>52</v>
      </c>
      <c r="G48" s="27" t="s">
        <v>53</v>
      </c>
      <c r="H48" s="35" t="s">
        <v>347</v>
      </c>
      <c r="I48" s="33" t="s">
        <v>115</v>
      </c>
      <c r="J48" s="35" t="s">
        <v>59</v>
      </c>
      <c r="K48" s="27">
        <v>21</v>
      </c>
      <c r="L48" s="29" t="s">
        <v>86</v>
      </c>
      <c r="M48" s="29" t="s">
        <v>53</v>
      </c>
      <c r="N48" s="35" t="s">
        <v>375</v>
      </c>
      <c r="O48" s="29" t="s">
        <v>18</v>
      </c>
      <c r="P48" s="34">
        <v>45838</v>
      </c>
      <c r="Q48" s="96"/>
      <c r="R48" s="30" t="s">
        <v>50</v>
      </c>
      <c r="S48" s="221" t="str">
        <f>IF(GMP[[#This Row],[P.I.C 2]]="", "", IFERROR(VLOOKUP(GMP[[#This Row],[P.I.C 2]],Mapping_PIC_FUD[], 2, FALSE), ""))</f>
        <v>Maintenance</v>
      </c>
      <c r="T48" s="28"/>
      <c r="U48" s="84" t="str">
        <f>GMP[[#This Row],[Following up Dept. 2]]&amp;GMP[[#This Row],[Status]]</f>
        <v>MaintenanceOn Going</v>
      </c>
      <c r="V48" s="231"/>
      <c r="W48" s="36"/>
      <c r="X48" s="29" t="str">
        <f t="shared" si="14"/>
        <v>No</v>
      </c>
      <c r="Y48" s="40"/>
      <c r="Z48" s="29" t="s">
        <v>135</v>
      </c>
    </row>
    <row r="49" spans="1:26" s="37" customFormat="1" ht="153.6" hidden="1" customHeight="1" x14ac:dyDescent="0.45">
      <c r="A49" s="33">
        <f t="shared" si="12"/>
        <v>45</v>
      </c>
      <c r="B49" s="33" t="s">
        <v>255</v>
      </c>
      <c r="C49" s="227">
        <v>104195</v>
      </c>
      <c r="D49" s="29" t="s">
        <v>53</v>
      </c>
      <c r="E49" s="52">
        <v>45792</v>
      </c>
      <c r="F49" s="27" t="s">
        <v>27</v>
      </c>
      <c r="G49" s="27" t="s">
        <v>87</v>
      </c>
      <c r="H49" s="35" t="s">
        <v>346</v>
      </c>
      <c r="I49" s="33" t="s">
        <v>122</v>
      </c>
      <c r="J49" s="222"/>
      <c r="K49" s="27">
        <v>21</v>
      </c>
      <c r="L49" s="29" t="s">
        <v>54</v>
      </c>
      <c r="M49" s="29" t="str">
        <f>IF(L49="", "", IFERROR(VLOOKUP(L49,Mapping_PIC_FUD[], 2, FALSE), ""))</f>
        <v>Packing</v>
      </c>
      <c r="N49" s="35" t="s">
        <v>358</v>
      </c>
      <c r="O49" s="29" t="s">
        <v>54</v>
      </c>
      <c r="P49" s="34">
        <v>45800</v>
      </c>
      <c r="Q49" s="96"/>
      <c r="R49" s="30" t="s">
        <v>55</v>
      </c>
      <c r="S49" s="221" t="str">
        <f>IF(GMP[[#This Row],[P.I.C 2]]="", "", IFERROR(VLOOKUP(GMP[[#This Row],[P.I.C 2]],Mapping_PIC_FUD[], 2, FALSE), ""))</f>
        <v>Packing</v>
      </c>
      <c r="T49" s="28"/>
      <c r="U49" s="84" t="str">
        <f>GMP[[#This Row],[Following up Dept. 2]]&amp;GMP[[#This Row],[Status]]</f>
        <v>PackingCompleted</v>
      </c>
      <c r="V49" s="231"/>
      <c r="W49" s="40"/>
      <c r="X49" s="29" t="str">
        <f t="shared" si="14"/>
        <v>No</v>
      </c>
      <c r="Y49" s="40"/>
      <c r="Z49" s="29" t="s">
        <v>127</v>
      </c>
    </row>
    <row r="50" spans="1:26" s="37" customFormat="1" ht="153.6" hidden="1" customHeight="1" x14ac:dyDescent="0.45">
      <c r="A50" s="33">
        <f t="shared" si="12"/>
        <v>46</v>
      </c>
      <c r="B50" s="33" t="s">
        <v>291</v>
      </c>
      <c r="C50" s="227">
        <v>100033</v>
      </c>
      <c r="D50" s="29" t="s">
        <v>56</v>
      </c>
      <c r="E50" s="52">
        <v>45792</v>
      </c>
      <c r="F50" s="27" t="s">
        <v>58</v>
      </c>
      <c r="G50" s="27" t="s">
        <v>65</v>
      </c>
      <c r="H50" s="35" t="s">
        <v>348</v>
      </c>
      <c r="I50" s="33" t="s">
        <v>122</v>
      </c>
      <c r="J50" s="35"/>
      <c r="K50" s="27">
        <v>21</v>
      </c>
      <c r="L50" s="29" t="s">
        <v>54</v>
      </c>
      <c r="M50" s="29" t="str">
        <f>IF(L50="", "", IFERROR(VLOOKUP(L50,Mapping_PIC_FUD[], 2, FALSE), ""))</f>
        <v>Packing</v>
      </c>
      <c r="N50" s="35" t="s">
        <v>363</v>
      </c>
      <c r="O50" s="29" t="s">
        <v>54</v>
      </c>
      <c r="P50" s="34">
        <v>45800</v>
      </c>
      <c r="Q50" s="96"/>
      <c r="R50" s="30" t="s">
        <v>55</v>
      </c>
      <c r="S50" s="221" t="str">
        <f>IF(GMP[[#This Row],[P.I.C 2]]="", "", IFERROR(VLOOKUP(GMP[[#This Row],[P.I.C 2]],Mapping_PIC_FUD[], 2, FALSE), ""))</f>
        <v>Packing</v>
      </c>
      <c r="T50" s="28"/>
      <c r="U50" s="84" t="str">
        <f>GMP[[#This Row],[Following up Dept. 2]]&amp;GMP[[#This Row],[Status]]</f>
        <v>PackingCompleted</v>
      </c>
      <c r="V50" s="231"/>
      <c r="W50" s="36"/>
      <c r="X50" s="29" t="str">
        <f t="shared" si="14"/>
        <v>No</v>
      </c>
      <c r="Y50" s="40"/>
      <c r="Z50" s="29" t="s">
        <v>135</v>
      </c>
    </row>
    <row r="51" spans="1:26" s="37" customFormat="1" ht="153.6" hidden="1" customHeight="1" x14ac:dyDescent="0.45">
      <c r="A51" s="33">
        <f t="shared" si="12"/>
        <v>47</v>
      </c>
      <c r="B51" s="33" t="s">
        <v>291</v>
      </c>
      <c r="C51" s="227">
        <v>100033</v>
      </c>
      <c r="D51" s="29" t="s">
        <v>56</v>
      </c>
      <c r="E51" s="52">
        <v>45792</v>
      </c>
      <c r="F51" s="27" t="s">
        <v>58</v>
      </c>
      <c r="G51" s="27" t="s">
        <v>65</v>
      </c>
      <c r="H51" s="35" t="s">
        <v>345</v>
      </c>
      <c r="I51" s="33" t="s">
        <v>118</v>
      </c>
      <c r="J51" s="35"/>
      <c r="K51" s="27">
        <v>21</v>
      </c>
      <c r="L51" s="29" t="s">
        <v>54</v>
      </c>
      <c r="M51" s="29" t="str">
        <f>IF(L51="", "", IFERROR(VLOOKUP(L51,Mapping_PIC_FUD[], 2, FALSE), ""))</f>
        <v>Packing</v>
      </c>
      <c r="N51" s="35" t="s">
        <v>359</v>
      </c>
      <c r="O51" s="29" t="s">
        <v>54</v>
      </c>
      <c r="P51" s="34">
        <v>45800</v>
      </c>
      <c r="Q51" s="96"/>
      <c r="R51" s="30" t="s">
        <v>55</v>
      </c>
      <c r="S51" s="221" t="str">
        <f>IF(GMP[[#This Row],[P.I.C 2]]="", "", IFERROR(VLOOKUP(GMP[[#This Row],[P.I.C 2]],Mapping_PIC_FUD[], 2, FALSE), ""))</f>
        <v>Packing</v>
      </c>
      <c r="T51" s="28"/>
      <c r="U51" s="84" t="str">
        <f>GMP[[#This Row],[Following up Dept. 2]]&amp;GMP[[#This Row],[Status]]</f>
        <v>PackingCompleted</v>
      </c>
      <c r="V51" s="231"/>
      <c r="W51" s="36"/>
      <c r="X51" s="29" t="str">
        <f t="shared" si="14"/>
        <v>No</v>
      </c>
      <c r="Y51" s="40"/>
      <c r="Z51" s="29" t="s">
        <v>135</v>
      </c>
    </row>
    <row r="52" spans="1:26" s="37" customFormat="1" ht="198.6" hidden="1" customHeight="1" x14ac:dyDescent="0.45">
      <c r="A52" s="33">
        <f t="shared" si="12"/>
        <v>48</v>
      </c>
      <c r="B52" s="33" t="s">
        <v>293</v>
      </c>
      <c r="C52" s="227">
        <v>100213</v>
      </c>
      <c r="D52" s="29" t="s">
        <v>14</v>
      </c>
      <c r="E52" s="52">
        <v>45792</v>
      </c>
      <c r="F52" s="83" t="s">
        <v>27</v>
      </c>
      <c r="G52" s="27" t="s">
        <v>87</v>
      </c>
      <c r="H52" s="35" t="s">
        <v>304</v>
      </c>
      <c r="I52" s="33" t="s">
        <v>118</v>
      </c>
      <c r="J52" s="35"/>
      <c r="K52" s="27">
        <v>21</v>
      </c>
      <c r="L52" s="29" t="s">
        <v>54</v>
      </c>
      <c r="M52" s="29" t="str">
        <f>IF(L52="", "", IFERROR(VLOOKUP(L52,Mapping_PIC_FUD[], 2, FALSE), ""))</f>
        <v>Packing</v>
      </c>
      <c r="N52" s="35" t="s">
        <v>463</v>
      </c>
      <c r="O52" s="29" t="s">
        <v>54</v>
      </c>
      <c r="P52" s="34">
        <v>45808</v>
      </c>
      <c r="Q52" s="96"/>
      <c r="R52" s="30" t="s">
        <v>50</v>
      </c>
      <c r="S52" s="221" t="str">
        <f>IF(GMP[[#This Row],[P.I.C 2]]="", "", IFERROR(VLOOKUP(GMP[[#This Row],[P.I.C 2]],Mapping_PIC_FUD[], 2, FALSE), ""))</f>
        <v>Packing</v>
      </c>
      <c r="T52" s="28"/>
      <c r="U52" s="84" t="str">
        <f>GMP[[#This Row],[Following up Dept. 2]]&amp;GMP[[#This Row],[Status]]</f>
        <v>PackingOn Going</v>
      </c>
      <c r="V52" s="231"/>
      <c r="W52" s="36"/>
      <c r="X52" s="29" t="str">
        <f t="shared" si="14"/>
        <v>No</v>
      </c>
      <c r="Y52" s="40"/>
      <c r="Z52" s="29" t="s">
        <v>127</v>
      </c>
    </row>
    <row r="53" spans="1:26" ht="153.6" hidden="1" customHeight="1" x14ac:dyDescent="0.45">
      <c r="A53" s="33">
        <f t="shared" si="12"/>
        <v>49</v>
      </c>
      <c r="B53" s="33" t="s">
        <v>253</v>
      </c>
      <c r="C53" s="227">
        <v>108794</v>
      </c>
      <c r="D53" s="29" t="s">
        <v>63</v>
      </c>
      <c r="E53" s="52">
        <v>45792</v>
      </c>
      <c r="F53" s="27" t="s">
        <v>26</v>
      </c>
      <c r="G53" s="27" t="s">
        <v>139</v>
      </c>
      <c r="H53" s="35" t="s">
        <v>343</v>
      </c>
      <c r="I53" s="33" t="s">
        <v>118</v>
      </c>
      <c r="J53" s="35" t="s">
        <v>107</v>
      </c>
      <c r="K53" s="27">
        <v>21</v>
      </c>
      <c r="L53" s="29"/>
      <c r="M53" s="29" t="str">
        <f>IF(L53="", "", IFERROR(VLOOKUP(L53,Mapping_PIC_FUD[], 2, FALSE), ""))</f>
        <v/>
      </c>
      <c r="N53" s="35" t="s">
        <v>377</v>
      </c>
      <c r="O53" s="29" t="s">
        <v>105</v>
      </c>
      <c r="P53" s="34">
        <v>45808</v>
      </c>
      <c r="Q53" s="96"/>
      <c r="R53" s="30" t="s">
        <v>50</v>
      </c>
      <c r="S53" s="221" t="str">
        <f>IF(GMP[[#This Row],[P.I.C 2]]="", "", IFERROR(VLOOKUP(GMP[[#This Row],[P.I.C 2]],Mapping_PIC_FUD[], 2, FALSE), ""))</f>
        <v>QA/QC</v>
      </c>
      <c r="T53" s="28"/>
      <c r="U53" s="84" t="str">
        <f>GMP[[#This Row],[Following up Dept. 2]]&amp;GMP[[#This Row],[Status]]</f>
        <v>QA/QCOn Going</v>
      </c>
      <c r="V53" s="231"/>
      <c r="W53" s="36"/>
      <c r="X53" s="29" t="str">
        <f t="shared" ref="X53:X55" si="15">IF(W53="","No",IF(OR(W53&lt;=Y53),"Yes","No"))</f>
        <v>No</v>
      </c>
      <c r="Y53" s="40"/>
      <c r="Z53" s="29" t="s">
        <v>127</v>
      </c>
    </row>
    <row r="54" spans="1:26" s="37" customFormat="1" ht="153.6" hidden="1" customHeight="1" x14ac:dyDescent="0.45">
      <c r="A54" s="33">
        <f t="shared" ref="A54:A86" si="16">ROW()-4</f>
        <v>50</v>
      </c>
      <c r="B54" s="33" t="s">
        <v>169</v>
      </c>
      <c r="C54" s="227">
        <v>107801</v>
      </c>
      <c r="D54" s="29" t="s">
        <v>51</v>
      </c>
      <c r="E54" s="52">
        <v>45792</v>
      </c>
      <c r="F54" s="27" t="s">
        <v>27</v>
      </c>
      <c r="G54" s="27" t="s">
        <v>89</v>
      </c>
      <c r="H54" s="35" t="s">
        <v>342</v>
      </c>
      <c r="I54" s="33" t="s">
        <v>121</v>
      </c>
      <c r="J54" s="35"/>
      <c r="K54" s="27">
        <v>21</v>
      </c>
      <c r="L54" s="29" t="s">
        <v>276</v>
      </c>
      <c r="M54" s="29" t="s">
        <v>53</v>
      </c>
      <c r="N54" s="35" t="s">
        <v>371</v>
      </c>
      <c r="O54" s="29" t="s">
        <v>18</v>
      </c>
      <c r="P54" s="55"/>
      <c r="Q54" s="96"/>
      <c r="R54" s="30" t="s">
        <v>50</v>
      </c>
      <c r="S54" s="221" t="str">
        <f>IF(GMP[[#This Row],[P.I.C 2]]="", "", IFERROR(VLOOKUP(GMP[[#This Row],[P.I.C 2]],Mapping_PIC_FUD[], 2, FALSE), ""))</f>
        <v>Maintenance</v>
      </c>
      <c r="T54" s="28"/>
      <c r="U54" s="84" t="str">
        <f>GMP[[#This Row],[Following up Dept. 2]]&amp;GMP[[#This Row],[Status]]</f>
        <v>MaintenanceOn Going</v>
      </c>
      <c r="V54" s="231"/>
      <c r="W54" s="36"/>
      <c r="X54" s="29" t="str">
        <f t="shared" si="15"/>
        <v>No</v>
      </c>
      <c r="Y54" s="40"/>
      <c r="Z54" s="29" t="s">
        <v>127</v>
      </c>
    </row>
    <row r="55" spans="1:26" ht="153.6" hidden="1" customHeight="1" x14ac:dyDescent="0.45">
      <c r="A55" s="33">
        <f t="shared" si="16"/>
        <v>51</v>
      </c>
      <c r="B55" s="33" t="s">
        <v>169</v>
      </c>
      <c r="C55" s="227">
        <v>107801</v>
      </c>
      <c r="D55" s="29" t="s">
        <v>51</v>
      </c>
      <c r="E55" s="52">
        <v>45792</v>
      </c>
      <c r="F55" s="27" t="s">
        <v>27</v>
      </c>
      <c r="G55" s="27" t="s">
        <v>341</v>
      </c>
      <c r="H55" s="35" t="s">
        <v>374</v>
      </c>
      <c r="I55" s="33" t="s">
        <v>120</v>
      </c>
      <c r="J55" s="35"/>
      <c r="K55" s="27">
        <v>21</v>
      </c>
      <c r="L55" s="29" t="s">
        <v>276</v>
      </c>
      <c r="M55" s="29" t="s">
        <v>53</v>
      </c>
      <c r="N55" s="35" t="s">
        <v>279</v>
      </c>
      <c r="O55" s="29" t="s">
        <v>18</v>
      </c>
      <c r="P55" s="34">
        <v>45838</v>
      </c>
      <c r="Q55" s="96" t="s">
        <v>59</v>
      </c>
      <c r="R55" s="30" t="s">
        <v>50</v>
      </c>
      <c r="S55" s="221" t="str">
        <f>IF(GMP[[#This Row],[P.I.C 2]]="", "", IFERROR(VLOOKUP(GMP[[#This Row],[P.I.C 2]],Mapping_PIC_FUD[], 2, FALSE), ""))</f>
        <v>Maintenance</v>
      </c>
      <c r="T55" s="28"/>
      <c r="U55" s="84" t="str">
        <f>GMP[[#This Row],[Following up Dept. 2]]&amp;GMP[[#This Row],[Status]]</f>
        <v>MaintenanceOn Going</v>
      </c>
      <c r="V55" s="231"/>
      <c r="W55" s="36"/>
      <c r="X55" s="29" t="str">
        <f t="shared" si="15"/>
        <v>No</v>
      </c>
      <c r="Y55" s="40"/>
      <c r="Z55" s="29" t="s">
        <v>127</v>
      </c>
    </row>
    <row r="56" spans="1:26" ht="153.6" hidden="1" customHeight="1" x14ac:dyDescent="0.45">
      <c r="A56" s="33">
        <f t="shared" si="12"/>
        <v>52</v>
      </c>
      <c r="B56" s="33" t="s">
        <v>295</v>
      </c>
      <c r="C56" s="227">
        <v>108307</v>
      </c>
      <c r="D56" s="29" t="s">
        <v>56</v>
      </c>
      <c r="E56" s="52">
        <v>45793</v>
      </c>
      <c r="F56" s="27" t="s">
        <v>52</v>
      </c>
      <c r="G56" s="27" t="s">
        <v>93</v>
      </c>
      <c r="H56" s="35" t="s">
        <v>340</v>
      </c>
      <c r="I56" s="33" t="s">
        <v>115</v>
      </c>
      <c r="J56" s="35" t="s">
        <v>107</v>
      </c>
      <c r="K56" s="27">
        <v>21</v>
      </c>
      <c r="L56" s="29"/>
      <c r="M56" s="29" t="str">
        <f>IF(L56="", "", IFERROR(VLOOKUP(L56,Mapping_PIC_FUD[], 2, FALSE), ""))</f>
        <v/>
      </c>
      <c r="N56" s="35" t="s">
        <v>338</v>
      </c>
      <c r="O56" s="29" t="s">
        <v>18</v>
      </c>
      <c r="P56" s="34">
        <v>45838</v>
      </c>
      <c r="Q56" s="96"/>
      <c r="R56" s="30" t="s">
        <v>50</v>
      </c>
      <c r="S56" s="221" t="str">
        <f>IF(GMP[[#This Row],[P.I.C 2]]="", "", IFERROR(VLOOKUP(GMP[[#This Row],[P.I.C 2]],Mapping_PIC_FUD[], 2, FALSE), ""))</f>
        <v>Maintenance</v>
      </c>
      <c r="T56" s="28"/>
      <c r="U56" s="84" t="str">
        <f>GMP[[#This Row],[Following up Dept. 2]]&amp;GMP[[#This Row],[Status]]</f>
        <v>MaintenanceOn Going</v>
      </c>
      <c r="V56" s="231"/>
      <c r="W56" s="36"/>
      <c r="X56" s="29" t="str">
        <f t="shared" si="14"/>
        <v>No</v>
      </c>
      <c r="Y56" s="40"/>
      <c r="Z56" s="29" t="s">
        <v>127</v>
      </c>
    </row>
    <row r="57" spans="1:26" ht="153.6" customHeight="1" x14ac:dyDescent="0.45">
      <c r="A57" s="33">
        <f t="shared" si="12"/>
        <v>53</v>
      </c>
      <c r="B57" s="33" t="s">
        <v>296</v>
      </c>
      <c r="C57" s="227">
        <v>100154</v>
      </c>
      <c r="D57" s="29" t="s">
        <v>9</v>
      </c>
      <c r="E57" s="52">
        <v>45793</v>
      </c>
      <c r="F57" s="27" t="s">
        <v>58</v>
      </c>
      <c r="G57" s="27" t="s">
        <v>144</v>
      </c>
      <c r="H57" s="35" t="s">
        <v>339</v>
      </c>
      <c r="I57" s="33" t="s">
        <v>119</v>
      </c>
      <c r="J57" s="35"/>
      <c r="K57" s="27">
        <v>21</v>
      </c>
      <c r="L57" s="29" t="s">
        <v>8</v>
      </c>
      <c r="M57" s="29" t="str">
        <f>IF(L57="", "", IFERROR(VLOOKUP(L57,Mapping_PIC_FUD[], 2, FALSE), ""))</f>
        <v>Roasting</v>
      </c>
      <c r="N57" s="35" t="s">
        <v>354</v>
      </c>
      <c r="O57" s="29" t="s">
        <v>8</v>
      </c>
      <c r="P57" s="34">
        <v>45803</v>
      </c>
      <c r="Q57" s="96"/>
      <c r="R57" s="30" t="s">
        <v>50</v>
      </c>
      <c r="S57" s="221" t="str">
        <f>IF(GMP[[#This Row],[P.I.C 2]]="", "", IFERROR(VLOOKUP(GMP[[#This Row],[P.I.C 2]],Mapping_PIC_FUD[], 2, FALSE), ""))</f>
        <v>Roasting</v>
      </c>
      <c r="T57" s="28"/>
      <c r="U57" s="84" t="str">
        <f>GMP[[#This Row],[Following up Dept. 2]]&amp;GMP[[#This Row],[Status]]</f>
        <v>RoastingOn Going</v>
      </c>
      <c r="V57" s="231"/>
      <c r="W57" s="36"/>
      <c r="X57" s="29" t="str">
        <f t="shared" si="14"/>
        <v>No</v>
      </c>
      <c r="Y57" s="40"/>
      <c r="Z57" s="29" t="s">
        <v>127</v>
      </c>
    </row>
    <row r="58" spans="1:26" ht="153.6" customHeight="1" x14ac:dyDescent="0.3">
      <c r="A58" s="33">
        <f t="shared" si="12"/>
        <v>54</v>
      </c>
      <c r="B58" s="33" t="s">
        <v>294</v>
      </c>
      <c r="C58" s="227">
        <v>1339</v>
      </c>
      <c r="D58" s="29" t="s">
        <v>90</v>
      </c>
      <c r="E58" s="52">
        <v>45793</v>
      </c>
      <c r="F58" s="27" t="s">
        <v>27</v>
      </c>
      <c r="G58" s="27" t="s">
        <v>94</v>
      </c>
      <c r="H58" s="35" t="s">
        <v>337</v>
      </c>
      <c r="I58" s="33" t="s">
        <v>120</v>
      </c>
      <c r="J58" s="35" t="s">
        <v>107</v>
      </c>
      <c r="K58" s="27">
        <v>21</v>
      </c>
      <c r="L58" s="29" t="s">
        <v>8</v>
      </c>
      <c r="M58" s="29" t="s">
        <v>63</v>
      </c>
      <c r="N58" s="35" t="s">
        <v>387</v>
      </c>
      <c r="O58" s="29" t="s">
        <v>8</v>
      </c>
      <c r="P58" s="34">
        <v>45807</v>
      </c>
      <c r="Q58" s="100" t="s">
        <v>383</v>
      </c>
      <c r="R58" s="30" t="s">
        <v>50</v>
      </c>
      <c r="S58" s="221" t="str">
        <f>IF(GMP[[#This Row],[P.I.C 2]]="", "", IFERROR(VLOOKUP(GMP[[#This Row],[P.I.C 2]],Mapping_PIC_FUD[], 2, FALSE), ""))</f>
        <v>Roasting</v>
      </c>
      <c r="T58" s="28"/>
      <c r="U58" s="84" t="str">
        <f>GMP[[#This Row],[Following up Dept. 2]]&amp;GMP[[#This Row],[Status]]</f>
        <v>RoastingOn Going</v>
      </c>
      <c r="V58" s="231"/>
      <c r="W58" s="36"/>
      <c r="X58" s="29" t="str">
        <f t="shared" si="14"/>
        <v>No</v>
      </c>
      <c r="Y58" s="40"/>
      <c r="Z58" s="29" t="s">
        <v>127</v>
      </c>
    </row>
    <row r="59" spans="1:26" s="37" customFormat="1" ht="153.6" hidden="1" customHeight="1" x14ac:dyDescent="0.45">
      <c r="A59" s="33">
        <f t="shared" si="16"/>
        <v>55</v>
      </c>
      <c r="B59" s="33" t="s">
        <v>297</v>
      </c>
      <c r="C59" s="227">
        <v>108490</v>
      </c>
      <c r="D59" s="29" t="s">
        <v>14</v>
      </c>
      <c r="E59" s="52">
        <v>45793</v>
      </c>
      <c r="F59" s="83" t="s">
        <v>27</v>
      </c>
      <c r="G59" s="27" t="s">
        <v>87</v>
      </c>
      <c r="H59" s="35" t="s">
        <v>336</v>
      </c>
      <c r="I59" s="33" t="s">
        <v>116</v>
      </c>
      <c r="J59" s="222" t="s">
        <v>334</v>
      </c>
      <c r="K59" s="27">
        <v>21</v>
      </c>
      <c r="L59" s="29" t="s">
        <v>54</v>
      </c>
      <c r="M59" s="29" t="str">
        <f>IF(L59="", "", IFERROR(VLOOKUP(L59,Mapping_PIC_FUD[], 2, FALSE), ""))</f>
        <v>Packing</v>
      </c>
      <c r="N59" s="35" t="s">
        <v>381</v>
      </c>
      <c r="O59" s="29" t="s">
        <v>54</v>
      </c>
      <c r="P59" s="55"/>
      <c r="Q59" s="96" t="s">
        <v>59</v>
      </c>
      <c r="R59" s="30" t="s">
        <v>50</v>
      </c>
      <c r="S59" s="221" t="str">
        <f>IF(GMP[[#This Row],[P.I.C 2]]="", "", IFERROR(VLOOKUP(GMP[[#This Row],[P.I.C 2]],Mapping_PIC_FUD[], 2, FALSE), ""))</f>
        <v>Packing</v>
      </c>
      <c r="T59" s="28" t="s">
        <v>554</v>
      </c>
      <c r="U59" s="84" t="str">
        <f>GMP[[#This Row],[Following up Dept. 2]]&amp;GMP[[#This Row],[Status]]</f>
        <v>PackingOn Going</v>
      </c>
      <c r="V59" s="231"/>
      <c r="W59" s="36"/>
      <c r="X59" s="29" t="str">
        <f t="shared" si="14"/>
        <v>No</v>
      </c>
      <c r="Y59" s="40"/>
      <c r="Z59" s="29" t="s">
        <v>127</v>
      </c>
    </row>
    <row r="60" spans="1:26" ht="153.6" hidden="1" customHeight="1" x14ac:dyDescent="0.45">
      <c r="A60" s="33">
        <f t="shared" si="16"/>
        <v>56</v>
      </c>
      <c r="B60" s="33" t="s">
        <v>180</v>
      </c>
      <c r="C60" s="227">
        <v>100108</v>
      </c>
      <c r="D60" s="29" t="s">
        <v>88</v>
      </c>
      <c r="E60" s="52">
        <v>45793</v>
      </c>
      <c r="F60" s="27" t="s">
        <v>57</v>
      </c>
      <c r="G60" s="27" t="s">
        <v>88</v>
      </c>
      <c r="H60" s="35" t="s">
        <v>335</v>
      </c>
      <c r="I60" s="33" t="s">
        <v>120</v>
      </c>
      <c r="J60" s="222" t="s">
        <v>333</v>
      </c>
      <c r="K60" s="27">
        <v>21</v>
      </c>
      <c r="L60" s="29" t="s">
        <v>86</v>
      </c>
      <c r="M60" s="29" t="s">
        <v>88</v>
      </c>
      <c r="N60" s="35" t="s">
        <v>279</v>
      </c>
      <c r="O60" s="29" t="s">
        <v>18</v>
      </c>
      <c r="P60" s="34">
        <v>45838</v>
      </c>
      <c r="Q60" s="96"/>
      <c r="R60" s="30" t="s">
        <v>50</v>
      </c>
      <c r="S60" s="221" t="str">
        <f>IF(GMP[[#This Row],[P.I.C 2]]="", "", IFERROR(VLOOKUP(GMP[[#This Row],[P.I.C 2]],Mapping_PIC_FUD[], 2, FALSE), ""))</f>
        <v>Maintenance</v>
      </c>
      <c r="T60" s="28"/>
      <c r="U60" s="84" t="str">
        <f>GMP[[#This Row],[Following up Dept. 2]]&amp;GMP[[#This Row],[Status]]</f>
        <v>MaintenanceOn Going</v>
      </c>
      <c r="V60" s="231"/>
      <c r="W60" s="36"/>
      <c r="X60" s="29" t="str">
        <f t="shared" si="14"/>
        <v>No</v>
      </c>
      <c r="Y60" s="40"/>
      <c r="Z60" s="29" t="s">
        <v>127</v>
      </c>
    </row>
    <row r="61" spans="1:26" ht="159.6" customHeight="1" x14ac:dyDescent="0.3">
      <c r="A61" s="33">
        <f t="shared" si="16"/>
        <v>57</v>
      </c>
      <c r="B61" s="33" t="s">
        <v>253</v>
      </c>
      <c r="C61" s="227">
        <v>108794</v>
      </c>
      <c r="D61" s="29" t="s">
        <v>63</v>
      </c>
      <c r="E61" s="52">
        <v>45793</v>
      </c>
      <c r="F61" s="27" t="s">
        <v>62</v>
      </c>
      <c r="G61" s="27" t="s">
        <v>309</v>
      </c>
      <c r="H61" s="35" t="s">
        <v>331</v>
      </c>
      <c r="I61" s="33" t="s">
        <v>116</v>
      </c>
      <c r="J61" s="35" t="s">
        <v>107</v>
      </c>
      <c r="K61" s="27">
        <v>21</v>
      </c>
      <c r="L61" s="29" t="s">
        <v>8</v>
      </c>
      <c r="M61" s="29" t="s">
        <v>63</v>
      </c>
      <c r="N61" s="35" t="s">
        <v>332</v>
      </c>
      <c r="O61" s="29" t="s">
        <v>8</v>
      </c>
      <c r="P61" s="34">
        <v>45807</v>
      </c>
      <c r="Q61" s="100" t="s">
        <v>383</v>
      </c>
      <c r="R61" s="30" t="s">
        <v>50</v>
      </c>
      <c r="S61" s="221" t="str">
        <f>IF(GMP[[#This Row],[P.I.C 2]]="", "", IFERROR(VLOOKUP(GMP[[#This Row],[P.I.C 2]],Mapping_PIC_FUD[], 2, FALSE), ""))</f>
        <v>Roasting</v>
      </c>
      <c r="T61" s="28"/>
      <c r="U61" s="84" t="str">
        <f>GMP[[#This Row],[Following up Dept. 2]]&amp;GMP[[#This Row],[Status]]</f>
        <v>RoastingOn Going</v>
      </c>
      <c r="V61" s="231"/>
      <c r="W61" s="36"/>
      <c r="X61" s="29" t="str">
        <f t="shared" si="14"/>
        <v>No</v>
      </c>
      <c r="Y61" s="40"/>
      <c r="Z61" s="29" t="s">
        <v>127</v>
      </c>
    </row>
    <row r="62" spans="1:26" ht="153.6" hidden="1" customHeight="1" x14ac:dyDescent="0.45">
      <c r="A62" s="33">
        <f t="shared" si="16"/>
        <v>58</v>
      </c>
      <c r="B62" s="33" t="s">
        <v>169</v>
      </c>
      <c r="C62" s="227">
        <v>107801</v>
      </c>
      <c r="D62" s="29" t="s">
        <v>51</v>
      </c>
      <c r="E62" s="52">
        <v>45794</v>
      </c>
      <c r="F62" s="27" t="s">
        <v>57</v>
      </c>
      <c r="G62" s="27" t="s">
        <v>299</v>
      </c>
      <c r="H62" s="35" t="s">
        <v>330</v>
      </c>
      <c r="I62" s="33" t="s">
        <v>121</v>
      </c>
      <c r="J62" s="35"/>
      <c r="K62" s="27">
        <v>21</v>
      </c>
      <c r="L62" s="29" t="s">
        <v>86</v>
      </c>
      <c r="M62" s="29" t="s">
        <v>90</v>
      </c>
      <c r="N62" s="35" t="s">
        <v>279</v>
      </c>
      <c r="O62" s="29" t="s">
        <v>18</v>
      </c>
      <c r="P62" s="34">
        <v>45838</v>
      </c>
      <c r="Q62" s="96"/>
      <c r="R62" s="30" t="s">
        <v>50</v>
      </c>
      <c r="S62" s="221" t="str">
        <f>IF(GMP[[#This Row],[P.I.C 2]]="", "", IFERROR(VLOOKUP(GMP[[#This Row],[P.I.C 2]],Mapping_PIC_FUD[], 2, FALSE), ""))</f>
        <v>Maintenance</v>
      </c>
      <c r="T62" s="28"/>
      <c r="U62" s="84" t="str">
        <f>GMP[[#This Row],[Following up Dept. 2]]&amp;GMP[[#This Row],[Status]]</f>
        <v>MaintenanceOn Going</v>
      </c>
      <c r="V62" s="231"/>
      <c r="W62" s="36"/>
      <c r="X62" s="29" t="str">
        <f>IF(W62="","No",IF(OR(W62&lt;=Y62),"Yes","No"))</f>
        <v>No</v>
      </c>
      <c r="Y62" s="40"/>
      <c r="Z62" s="29" t="s">
        <v>127</v>
      </c>
    </row>
    <row r="63" spans="1:26" s="37" customFormat="1" ht="153.6" hidden="1" customHeight="1" x14ac:dyDescent="0.45">
      <c r="A63" s="33">
        <f t="shared" si="16"/>
        <v>59</v>
      </c>
      <c r="B63" s="33" t="s">
        <v>174</v>
      </c>
      <c r="C63" s="227">
        <v>105112</v>
      </c>
      <c r="D63" s="29" t="s">
        <v>9</v>
      </c>
      <c r="E63" s="52">
        <v>45794</v>
      </c>
      <c r="F63" s="27" t="s">
        <v>26</v>
      </c>
      <c r="G63" s="27" t="s">
        <v>257</v>
      </c>
      <c r="H63" s="35" t="s">
        <v>329</v>
      </c>
      <c r="I63" s="33" t="s">
        <v>118</v>
      </c>
      <c r="J63" s="35"/>
      <c r="K63" s="27">
        <v>21</v>
      </c>
      <c r="L63" s="29" t="s">
        <v>54</v>
      </c>
      <c r="M63" s="29" t="str">
        <f>IF(L63="", "", IFERROR(VLOOKUP(L63,Mapping_PIC_FUD[], 2, FALSE), ""))</f>
        <v>Packing</v>
      </c>
      <c r="N63" s="28" t="s">
        <v>365</v>
      </c>
      <c r="O63" s="29" t="s">
        <v>54</v>
      </c>
      <c r="P63" s="34">
        <v>45804</v>
      </c>
      <c r="Q63" s="96"/>
      <c r="R63" s="30" t="s">
        <v>55</v>
      </c>
      <c r="S63" s="221" t="str">
        <f>IF(GMP[[#This Row],[P.I.C 2]]="", "", IFERROR(VLOOKUP(GMP[[#This Row],[P.I.C 2]],Mapping_PIC_FUD[], 2, FALSE), ""))</f>
        <v>Packing</v>
      </c>
      <c r="T63" s="28"/>
      <c r="U63" s="84" t="str">
        <f>GMP[[#This Row],[Following up Dept. 2]]&amp;GMP[[#This Row],[Status]]</f>
        <v>PackingCompleted</v>
      </c>
      <c r="V63" s="231">
        <v>22</v>
      </c>
      <c r="W63" s="34">
        <v>45804</v>
      </c>
      <c r="X63" s="29" t="str">
        <f t="shared" si="14"/>
        <v>Yes</v>
      </c>
      <c r="Y63" s="34">
        <v>45804</v>
      </c>
      <c r="Z63" s="29" t="s">
        <v>135</v>
      </c>
    </row>
    <row r="64" spans="1:26" ht="153.6" hidden="1" customHeight="1" x14ac:dyDescent="0.45">
      <c r="A64" s="33">
        <f t="shared" si="16"/>
        <v>60</v>
      </c>
      <c r="B64" s="33" t="s">
        <v>252</v>
      </c>
      <c r="C64" s="227">
        <v>106973</v>
      </c>
      <c r="D64" s="29" t="s">
        <v>14</v>
      </c>
      <c r="E64" s="52">
        <v>45794</v>
      </c>
      <c r="F64" s="27" t="s">
        <v>26</v>
      </c>
      <c r="G64" s="27" t="s">
        <v>139</v>
      </c>
      <c r="H64" s="35" t="s">
        <v>327</v>
      </c>
      <c r="I64" s="33" t="s">
        <v>120</v>
      </c>
      <c r="J64" s="222" t="s">
        <v>465</v>
      </c>
      <c r="K64" s="27">
        <v>21</v>
      </c>
      <c r="L64" s="29" t="s">
        <v>105</v>
      </c>
      <c r="M64" s="29" t="str">
        <f>IF(L64="", "", IFERROR(VLOOKUP(L64,Mapping_PIC_FUD[], 2, FALSE), ""))</f>
        <v>QA/QC</v>
      </c>
      <c r="N64" s="35" t="s">
        <v>364</v>
      </c>
      <c r="O64" s="29" t="s">
        <v>18</v>
      </c>
      <c r="P64" s="34">
        <v>45838</v>
      </c>
      <c r="Q64" s="96"/>
      <c r="R64" s="30" t="s">
        <v>50</v>
      </c>
      <c r="S64" s="221" t="str">
        <f>IF(GMP[[#This Row],[P.I.C 2]]="", "", IFERROR(VLOOKUP(GMP[[#This Row],[P.I.C 2]],Mapping_PIC_FUD[], 2, FALSE), ""))</f>
        <v>Maintenance</v>
      </c>
      <c r="T64" s="28"/>
      <c r="U64" s="84" t="str">
        <f>GMP[[#This Row],[Following up Dept. 2]]&amp;GMP[[#This Row],[Status]]</f>
        <v>MaintenanceOn Going</v>
      </c>
      <c r="V64" s="231"/>
      <c r="W64" s="36"/>
      <c r="X64" s="29" t="str">
        <f t="shared" si="14"/>
        <v>No</v>
      </c>
      <c r="Y64" s="40"/>
      <c r="Z64" s="29" t="s">
        <v>127</v>
      </c>
    </row>
    <row r="65" spans="1:26" ht="153.6" hidden="1" customHeight="1" x14ac:dyDescent="0.45">
      <c r="A65" s="33">
        <f t="shared" si="16"/>
        <v>61</v>
      </c>
      <c r="B65" s="33" t="s">
        <v>298</v>
      </c>
      <c r="C65" s="227">
        <v>107249</v>
      </c>
      <c r="D65" s="29" t="s">
        <v>14</v>
      </c>
      <c r="E65" s="52">
        <v>45794</v>
      </c>
      <c r="F65" s="27" t="s">
        <v>26</v>
      </c>
      <c r="G65" s="27" t="s">
        <v>139</v>
      </c>
      <c r="H65" s="35" t="s">
        <v>303</v>
      </c>
      <c r="I65" s="33" t="s">
        <v>118</v>
      </c>
      <c r="J65" s="222" t="s">
        <v>328</v>
      </c>
      <c r="K65" s="27">
        <v>21</v>
      </c>
      <c r="L65" s="29"/>
      <c r="M65" s="29" t="str">
        <f>IF(L65="", "", IFERROR(VLOOKUP(L65,Mapping_PIC_FUD[], 2, FALSE), ""))</f>
        <v/>
      </c>
      <c r="N65" s="35" t="s">
        <v>377</v>
      </c>
      <c r="O65" s="29" t="s">
        <v>105</v>
      </c>
      <c r="P65" s="34">
        <v>45808</v>
      </c>
      <c r="Q65" s="96"/>
      <c r="R65" s="30" t="s">
        <v>50</v>
      </c>
      <c r="S65" s="221" t="str">
        <f>IF(GMP[[#This Row],[P.I.C 2]]="", "", IFERROR(VLOOKUP(GMP[[#This Row],[P.I.C 2]],Mapping_PIC_FUD[], 2, FALSE), ""))</f>
        <v>QA/QC</v>
      </c>
      <c r="T65" s="28"/>
      <c r="U65" s="84" t="str">
        <f>GMP[[#This Row],[Following up Dept. 2]]&amp;GMP[[#This Row],[Status]]</f>
        <v>QA/QCOn Going</v>
      </c>
      <c r="V65" s="231"/>
      <c r="W65" s="36"/>
      <c r="X65" s="29" t="str">
        <f t="shared" si="14"/>
        <v>No</v>
      </c>
      <c r="Y65" s="40"/>
      <c r="Z65" s="29" t="s">
        <v>127</v>
      </c>
    </row>
    <row r="66" spans="1:26" ht="153.6" hidden="1" customHeight="1" x14ac:dyDescent="0.45">
      <c r="A66" s="33">
        <f t="shared" si="16"/>
        <v>62</v>
      </c>
      <c r="B66" s="33" t="s">
        <v>298</v>
      </c>
      <c r="C66" s="227">
        <v>107249</v>
      </c>
      <c r="D66" s="29" t="s">
        <v>14</v>
      </c>
      <c r="E66" s="52">
        <v>45794</v>
      </c>
      <c r="F66" s="27" t="s">
        <v>26</v>
      </c>
      <c r="G66" s="27" t="s">
        <v>139</v>
      </c>
      <c r="H66" s="35" t="s">
        <v>326</v>
      </c>
      <c r="I66" s="33" t="s">
        <v>118</v>
      </c>
      <c r="J66" s="222" t="s">
        <v>324</v>
      </c>
      <c r="K66" s="27">
        <v>21</v>
      </c>
      <c r="L66" s="29"/>
      <c r="M66" s="29" t="str">
        <f>IF(L66="", "", IFERROR(VLOOKUP(L66,Mapping_PIC_FUD[], 2, FALSE), ""))</f>
        <v/>
      </c>
      <c r="N66" s="35" t="s">
        <v>377</v>
      </c>
      <c r="O66" s="29" t="s">
        <v>105</v>
      </c>
      <c r="P66" s="34">
        <v>45808</v>
      </c>
      <c r="Q66" s="96"/>
      <c r="R66" s="30" t="s">
        <v>50</v>
      </c>
      <c r="S66" s="221" t="str">
        <f>IF(GMP[[#This Row],[P.I.C 2]]="", "", IFERROR(VLOOKUP(GMP[[#This Row],[P.I.C 2]],Mapping_PIC_FUD[], 2, FALSE), ""))</f>
        <v>QA/QC</v>
      </c>
      <c r="T66" s="28"/>
      <c r="U66" s="84" t="str">
        <f>GMP[[#This Row],[Following up Dept. 2]]&amp;GMP[[#This Row],[Status]]</f>
        <v>QA/QCOn Going</v>
      </c>
      <c r="V66" s="231"/>
      <c r="W66" s="36"/>
      <c r="X66" s="29" t="str">
        <f t="shared" si="14"/>
        <v>No</v>
      </c>
      <c r="Y66" s="40"/>
      <c r="Z66" s="29" t="s">
        <v>127</v>
      </c>
    </row>
    <row r="67" spans="1:26" ht="153.6" hidden="1" customHeight="1" x14ac:dyDescent="0.45">
      <c r="A67" s="33">
        <f t="shared" si="16"/>
        <v>63</v>
      </c>
      <c r="B67" s="33" t="s">
        <v>298</v>
      </c>
      <c r="C67" s="227">
        <v>107249</v>
      </c>
      <c r="D67" s="29" t="s">
        <v>14</v>
      </c>
      <c r="E67" s="52">
        <v>45794</v>
      </c>
      <c r="F67" s="27" t="s">
        <v>58</v>
      </c>
      <c r="G67" s="27" t="s">
        <v>91</v>
      </c>
      <c r="H67" s="35" t="s">
        <v>325</v>
      </c>
      <c r="I67" s="33" t="s">
        <v>122</v>
      </c>
      <c r="J67" s="222" t="s">
        <v>323</v>
      </c>
      <c r="K67" s="27">
        <v>21</v>
      </c>
      <c r="L67" s="29" t="s">
        <v>54</v>
      </c>
      <c r="M67" s="29" t="str">
        <f>IF(L67="", "", IFERROR(VLOOKUP(L67,Mapping_PIC_FUD[], 2, FALSE), ""))</f>
        <v>Packing</v>
      </c>
      <c r="N67" s="35" t="s">
        <v>360</v>
      </c>
      <c r="O67" s="29" t="s">
        <v>18</v>
      </c>
      <c r="P67" s="34">
        <v>45838</v>
      </c>
      <c r="Q67" s="96"/>
      <c r="R67" s="30" t="s">
        <v>50</v>
      </c>
      <c r="S67" s="221" t="str">
        <f>IF(GMP[[#This Row],[P.I.C 2]]="", "", IFERROR(VLOOKUP(GMP[[#This Row],[P.I.C 2]],Mapping_PIC_FUD[], 2, FALSE), ""))</f>
        <v>Maintenance</v>
      </c>
      <c r="T67" s="28"/>
      <c r="U67" s="84" t="str">
        <f>GMP[[#This Row],[Following up Dept. 2]]&amp;GMP[[#This Row],[Status]]</f>
        <v>MaintenanceOn Going</v>
      </c>
      <c r="V67" s="231"/>
      <c r="W67" s="36"/>
      <c r="X67" s="29" t="str">
        <f t="shared" si="14"/>
        <v>No</v>
      </c>
      <c r="Y67" s="40"/>
      <c r="Z67" s="29" t="s">
        <v>127</v>
      </c>
    </row>
    <row r="68" spans="1:26" s="37" customFormat="1" ht="153.6" hidden="1" customHeight="1" x14ac:dyDescent="0.3">
      <c r="A68" s="33">
        <f t="shared" si="16"/>
        <v>64</v>
      </c>
      <c r="B68" s="33" t="s">
        <v>179</v>
      </c>
      <c r="C68" s="227">
        <v>105839</v>
      </c>
      <c r="D68" s="29" t="s">
        <v>56</v>
      </c>
      <c r="E68" s="52">
        <v>45795</v>
      </c>
      <c r="F68" s="27" t="s">
        <v>27</v>
      </c>
      <c r="G68" s="27" t="s">
        <v>87</v>
      </c>
      <c r="H68" s="35" t="s">
        <v>321</v>
      </c>
      <c r="I68" s="33" t="s">
        <v>122</v>
      </c>
      <c r="J68" s="222" t="s">
        <v>322</v>
      </c>
      <c r="K68" s="27">
        <v>21</v>
      </c>
      <c r="L68" s="29" t="s">
        <v>54</v>
      </c>
      <c r="M68" s="29" t="str">
        <f>IF(L68="", "", IFERROR(VLOOKUP(L68,Mapping_PIC_FUD[], 2, FALSE), ""))</f>
        <v>Packing</v>
      </c>
      <c r="N68" s="35" t="s">
        <v>462</v>
      </c>
      <c r="O68" s="29" t="s">
        <v>54</v>
      </c>
      <c r="P68" s="240">
        <v>45800</v>
      </c>
      <c r="Q68" s="98" t="s">
        <v>461</v>
      </c>
      <c r="R68" s="30" t="s">
        <v>50</v>
      </c>
      <c r="S68" s="221" t="str">
        <f>IF(GMP[[#This Row],[P.I.C 2]]="", "", IFERROR(VLOOKUP(GMP[[#This Row],[P.I.C 2]],Mapping_PIC_FUD[], 2, FALSE), ""))</f>
        <v>Packing</v>
      </c>
      <c r="T68" s="28"/>
      <c r="U68" s="84" t="str">
        <f>GMP[[#This Row],[Following up Dept. 2]]&amp;GMP[[#This Row],[Status]]</f>
        <v>PackingOn Going</v>
      </c>
      <c r="V68" s="231"/>
      <c r="W68" s="36"/>
      <c r="X68" s="29" t="str">
        <f t="shared" si="14"/>
        <v>No</v>
      </c>
      <c r="Y68" s="40"/>
      <c r="Z68" s="29" t="s">
        <v>127</v>
      </c>
    </row>
    <row r="69" spans="1:26" s="37" customFormat="1" ht="153.6" customHeight="1" x14ac:dyDescent="0.45">
      <c r="A69" s="33">
        <f t="shared" si="16"/>
        <v>65</v>
      </c>
      <c r="B69" s="33" t="s">
        <v>291</v>
      </c>
      <c r="C69" s="227">
        <v>100033</v>
      </c>
      <c r="D69" s="29" t="s">
        <v>56</v>
      </c>
      <c r="E69" s="52">
        <v>45796</v>
      </c>
      <c r="F69" s="27" t="s">
        <v>62</v>
      </c>
      <c r="G69" s="27" t="s">
        <v>92</v>
      </c>
      <c r="H69" s="35" t="s">
        <v>320</v>
      </c>
      <c r="I69" s="27" t="s">
        <v>117</v>
      </c>
      <c r="J69" s="35"/>
      <c r="K69" s="27">
        <v>21</v>
      </c>
      <c r="L69" s="29" t="s">
        <v>8</v>
      </c>
      <c r="M69" s="29" t="s">
        <v>63</v>
      </c>
      <c r="N69" s="35" t="s">
        <v>279</v>
      </c>
      <c r="O69" s="29" t="s">
        <v>18</v>
      </c>
      <c r="P69" s="34">
        <v>45838</v>
      </c>
      <c r="Q69" s="96"/>
      <c r="R69" s="30" t="s">
        <v>50</v>
      </c>
      <c r="S69" s="221" t="str">
        <f>IF(GMP[[#This Row],[P.I.C 2]]="", "", IFERROR(VLOOKUP(GMP[[#This Row],[P.I.C 2]],Mapping_PIC_FUD[], 2, FALSE), ""))</f>
        <v>Maintenance</v>
      </c>
      <c r="T69" s="28"/>
      <c r="U69" s="84" t="str">
        <f>GMP[[#This Row],[Following up Dept. 2]]&amp;GMP[[#This Row],[Status]]</f>
        <v>MaintenanceOn Going</v>
      </c>
      <c r="V69" s="231"/>
      <c r="W69" s="36"/>
      <c r="X69" s="29" t="str">
        <f t="shared" si="14"/>
        <v>No</v>
      </c>
      <c r="Y69" s="40"/>
      <c r="Z69" s="29" t="s">
        <v>135</v>
      </c>
    </row>
    <row r="70" spans="1:26" s="37" customFormat="1" ht="153.6" customHeight="1" x14ac:dyDescent="0.45">
      <c r="A70" s="33">
        <f t="shared" si="16"/>
        <v>66</v>
      </c>
      <c r="B70" s="33" t="s">
        <v>295</v>
      </c>
      <c r="C70" s="227">
        <v>108307</v>
      </c>
      <c r="D70" s="29" t="s">
        <v>56</v>
      </c>
      <c r="E70" s="52">
        <v>45797</v>
      </c>
      <c r="F70" s="27" t="s">
        <v>62</v>
      </c>
      <c r="G70" s="27" t="s">
        <v>309</v>
      </c>
      <c r="H70" s="35" t="s">
        <v>319</v>
      </c>
      <c r="I70" s="33" t="s">
        <v>122</v>
      </c>
      <c r="J70" s="222" t="s">
        <v>318</v>
      </c>
      <c r="K70" s="27">
        <v>21</v>
      </c>
      <c r="L70" s="29" t="s">
        <v>8</v>
      </c>
      <c r="M70" s="29" t="s">
        <v>63</v>
      </c>
      <c r="N70" s="35" t="s">
        <v>384</v>
      </c>
      <c r="O70" s="29" t="s">
        <v>8</v>
      </c>
      <c r="P70" s="34">
        <v>45804</v>
      </c>
      <c r="Q70" s="96"/>
      <c r="R70" s="30" t="s">
        <v>50</v>
      </c>
      <c r="S70" s="221" t="s">
        <v>63</v>
      </c>
      <c r="T70" s="28"/>
      <c r="U70" s="84" t="str">
        <f>GMP[[#This Row],[Following up Dept. 2]]&amp;GMP[[#This Row],[Status]]</f>
        <v>SortingOn Going</v>
      </c>
      <c r="V70" s="231"/>
      <c r="W70" s="36"/>
      <c r="X70" s="29" t="str">
        <f t="shared" si="14"/>
        <v>No</v>
      </c>
      <c r="Y70" s="40"/>
      <c r="Z70" s="29" t="s">
        <v>127</v>
      </c>
    </row>
    <row r="71" spans="1:26" ht="153.6" hidden="1" customHeight="1" x14ac:dyDescent="0.45">
      <c r="A71" s="33">
        <f t="shared" si="16"/>
        <v>67</v>
      </c>
      <c r="B71" s="33" t="s">
        <v>300</v>
      </c>
      <c r="C71" s="227">
        <v>105494</v>
      </c>
      <c r="D71" s="29" t="s">
        <v>301</v>
      </c>
      <c r="E71" s="52">
        <v>45797</v>
      </c>
      <c r="F71" s="27" t="s">
        <v>79</v>
      </c>
      <c r="G71" s="27" t="s">
        <v>79</v>
      </c>
      <c r="H71" s="35" t="s">
        <v>315</v>
      </c>
      <c r="I71" s="33" t="s">
        <v>120</v>
      </c>
      <c r="J71" s="222" t="s">
        <v>316</v>
      </c>
      <c r="K71" s="27">
        <v>21</v>
      </c>
      <c r="L71" s="29" t="s">
        <v>18</v>
      </c>
      <c r="M71" s="29" t="str">
        <f>IF(L71="", "", IFERROR(VLOOKUP(L71,Mapping_PIC_FUD[], 2, FALSE), ""))</f>
        <v>Maintenance</v>
      </c>
      <c r="N71" s="35" t="s">
        <v>317</v>
      </c>
      <c r="O71" s="29" t="s">
        <v>18</v>
      </c>
      <c r="P71" s="36">
        <v>45838</v>
      </c>
      <c r="Q71" s="96"/>
      <c r="R71" s="30" t="s">
        <v>50</v>
      </c>
      <c r="S71" s="221" t="str">
        <f>IF(GMP[[#This Row],[P.I.C 2]]="", "", IFERROR(VLOOKUP(GMP[[#This Row],[P.I.C 2]],Mapping_PIC_FUD[], 2, FALSE), ""))</f>
        <v>Maintenance</v>
      </c>
      <c r="T71" s="28"/>
      <c r="U71" s="84" t="str">
        <f>GMP[[#This Row],[Following up Dept. 2]]&amp;GMP[[#This Row],[Status]]</f>
        <v>MaintenanceOn Going</v>
      </c>
      <c r="V71" s="231"/>
      <c r="W71" s="36"/>
      <c r="X71" s="29" t="str">
        <f t="shared" ref="X71:X127" si="17">IF(W71="","No",IF(OR(W71&lt;=Y71),"Yes","No"))</f>
        <v>No</v>
      </c>
      <c r="Y71" s="36"/>
      <c r="Z71" s="29" t="s">
        <v>127</v>
      </c>
    </row>
    <row r="72" spans="1:26" s="37" customFormat="1" ht="153.6" hidden="1" customHeight="1" x14ac:dyDescent="0.45">
      <c r="A72" s="33">
        <f t="shared" si="16"/>
        <v>68</v>
      </c>
      <c r="B72" s="33" t="s">
        <v>181</v>
      </c>
      <c r="C72" s="227">
        <v>100133</v>
      </c>
      <c r="D72" s="29" t="s">
        <v>90</v>
      </c>
      <c r="E72" s="52">
        <v>45798</v>
      </c>
      <c r="F72" s="27" t="s">
        <v>57</v>
      </c>
      <c r="G72" s="27" t="s">
        <v>90</v>
      </c>
      <c r="H72" s="35" t="s">
        <v>314</v>
      </c>
      <c r="I72" s="27" t="s">
        <v>117</v>
      </c>
      <c r="J72" s="222" t="s">
        <v>313</v>
      </c>
      <c r="K72" s="27">
        <v>21</v>
      </c>
      <c r="L72" s="29" t="s">
        <v>86</v>
      </c>
      <c r="M72" s="29" t="s">
        <v>90</v>
      </c>
      <c r="N72" s="35"/>
      <c r="O72" s="29"/>
      <c r="P72" s="34"/>
      <c r="Q72" s="96"/>
      <c r="R72" s="30" t="s">
        <v>50</v>
      </c>
      <c r="S72" s="29" t="s">
        <v>90</v>
      </c>
      <c r="T72" s="28" t="s">
        <v>385</v>
      </c>
      <c r="U72" s="84" t="str">
        <f>GMP[[#This Row],[Following up Dept. 2]]&amp;GMP[[#This Row],[Status]]</f>
        <v>FG WHOn Going</v>
      </c>
      <c r="V72" s="231"/>
      <c r="W72" s="36"/>
      <c r="X72" s="29" t="str">
        <f t="shared" si="17"/>
        <v>No</v>
      </c>
      <c r="Y72" s="40"/>
      <c r="Z72" s="29" t="s">
        <v>127</v>
      </c>
    </row>
    <row r="73" spans="1:26" ht="153.6" hidden="1" customHeight="1" x14ac:dyDescent="0.45">
      <c r="A73" s="33">
        <f t="shared" si="16"/>
        <v>69</v>
      </c>
      <c r="B73" s="33" t="s">
        <v>300</v>
      </c>
      <c r="C73" s="227">
        <v>105494</v>
      </c>
      <c r="D73" s="29" t="s">
        <v>301</v>
      </c>
      <c r="E73" s="52">
        <v>45798</v>
      </c>
      <c r="F73" s="83" t="s">
        <v>79</v>
      </c>
      <c r="G73" s="83" t="s">
        <v>79</v>
      </c>
      <c r="H73" s="35" t="s">
        <v>311</v>
      </c>
      <c r="I73" s="33" t="s">
        <v>116</v>
      </c>
      <c r="J73" s="222" t="s">
        <v>310</v>
      </c>
      <c r="K73" s="27">
        <v>21</v>
      </c>
      <c r="L73" s="29" t="s">
        <v>105</v>
      </c>
      <c r="M73" s="29" t="str">
        <f>IF(L73="", "", IFERROR(VLOOKUP(L73,Mapping_PIC_FUD[], 2, FALSE), ""))</f>
        <v>QA/QC</v>
      </c>
      <c r="N73" s="35" t="s">
        <v>312</v>
      </c>
      <c r="O73" s="29" t="s">
        <v>105</v>
      </c>
      <c r="P73" s="34">
        <v>45808</v>
      </c>
      <c r="Q73" s="96"/>
      <c r="R73" s="30" t="s">
        <v>50</v>
      </c>
      <c r="S73" s="221" t="str">
        <f>IF(GMP[[#This Row],[P.I.C 2]]="", "", IFERROR(VLOOKUP(GMP[[#This Row],[P.I.C 2]],Mapping_PIC_FUD[], 2, FALSE), ""))</f>
        <v>QA/QC</v>
      </c>
      <c r="T73" s="28"/>
      <c r="U73" s="84" t="str">
        <f>GMP[[#This Row],[Following up Dept. 2]]&amp;GMP[[#This Row],[Status]]</f>
        <v>QA/QCOn Going</v>
      </c>
      <c r="V73" s="231"/>
      <c r="W73" s="36"/>
      <c r="X73" s="29" t="str">
        <f t="shared" si="17"/>
        <v>No</v>
      </c>
      <c r="Y73" s="40"/>
      <c r="Z73" s="29" t="s">
        <v>127</v>
      </c>
    </row>
    <row r="74" spans="1:26" ht="153.6" hidden="1" customHeight="1" x14ac:dyDescent="0.3">
      <c r="A74" s="33">
        <f t="shared" si="16"/>
        <v>70</v>
      </c>
      <c r="B74" s="33" t="s">
        <v>171</v>
      </c>
      <c r="C74" s="227">
        <v>100024</v>
      </c>
      <c r="D74" s="29" t="s">
        <v>14</v>
      </c>
      <c r="E74" s="52">
        <v>45798</v>
      </c>
      <c r="F74" s="27" t="s">
        <v>58</v>
      </c>
      <c r="G74" s="27" t="s">
        <v>60</v>
      </c>
      <c r="H74" s="35" t="s">
        <v>306</v>
      </c>
      <c r="I74" s="33" t="s">
        <v>122</v>
      </c>
      <c r="J74" s="35"/>
      <c r="K74" s="27">
        <v>21</v>
      </c>
      <c r="L74" s="29" t="s">
        <v>285</v>
      </c>
      <c r="M74" s="29" t="str">
        <f>IF(L74="", "", IFERROR(VLOOKUP(L74,Mapping_PIC_FUD[], 2, FALSE), ""))</f>
        <v>HSE</v>
      </c>
      <c r="N74" s="32" t="s">
        <v>367</v>
      </c>
      <c r="O74" s="29" t="s">
        <v>285</v>
      </c>
      <c r="P74" s="34">
        <v>45807</v>
      </c>
      <c r="Q74" s="100" t="s">
        <v>368</v>
      </c>
      <c r="R74" s="30" t="s">
        <v>50</v>
      </c>
      <c r="S74" s="221" t="str">
        <f>IF(GMP[[#This Row],[P.I.C 2]]="", "", IFERROR(VLOOKUP(GMP[[#This Row],[P.I.C 2]],Mapping_PIC_FUD[], 2, FALSE), ""))</f>
        <v>HSE</v>
      </c>
      <c r="T74" s="243" t="s">
        <v>366</v>
      </c>
      <c r="U74" s="84" t="str">
        <f>GMP[[#This Row],[Following up Dept. 2]]&amp;GMP[[#This Row],[Status]]</f>
        <v>HSEOn Going</v>
      </c>
      <c r="V74" s="231"/>
      <c r="W74" s="36"/>
      <c r="X74" s="29" t="str">
        <f t="shared" si="17"/>
        <v>No</v>
      </c>
      <c r="Y74" s="40"/>
      <c r="Z74" s="29" t="s">
        <v>135</v>
      </c>
    </row>
    <row r="75" spans="1:26" ht="153.6" hidden="1" customHeight="1" x14ac:dyDescent="0.45">
      <c r="A75" s="33">
        <f t="shared" si="16"/>
        <v>71</v>
      </c>
      <c r="B75" s="33" t="s">
        <v>293</v>
      </c>
      <c r="C75" s="227">
        <v>100213</v>
      </c>
      <c r="D75" s="29" t="s">
        <v>14</v>
      </c>
      <c r="E75" s="52">
        <v>45798</v>
      </c>
      <c r="F75" s="83" t="s">
        <v>27</v>
      </c>
      <c r="G75" s="27" t="s">
        <v>87</v>
      </c>
      <c r="H75" s="35" t="s">
        <v>305</v>
      </c>
      <c r="I75" s="33" t="s">
        <v>115</v>
      </c>
      <c r="J75" s="35"/>
      <c r="K75" s="27">
        <v>21</v>
      </c>
      <c r="L75" s="29" t="s">
        <v>54</v>
      </c>
      <c r="M75" s="29" t="str">
        <f>IF(L75="", "", IFERROR(VLOOKUP(L75,Mapping_PIC_FUD[], 2, FALSE), ""))</f>
        <v>Packing</v>
      </c>
      <c r="N75" s="35" t="s">
        <v>361</v>
      </c>
      <c r="O75" s="29" t="s">
        <v>18</v>
      </c>
      <c r="P75" s="34">
        <v>45838</v>
      </c>
      <c r="Q75" s="96"/>
      <c r="R75" s="30" t="s">
        <v>50</v>
      </c>
      <c r="S75" s="221" t="str">
        <f>IF(GMP[[#This Row],[P.I.C 2]]="", "", IFERROR(VLOOKUP(GMP[[#This Row],[P.I.C 2]],Mapping_PIC_FUD[], 2, FALSE), ""))</f>
        <v>Maintenance</v>
      </c>
      <c r="T75" s="28"/>
      <c r="U75" s="84" t="str">
        <f>GMP[[#This Row],[Following up Dept. 2]]&amp;GMP[[#This Row],[Status]]</f>
        <v>MaintenanceOn Going</v>
      </c>
      <c r="V75" s="231"/>
      <c r="W75" s="36"/>
      <c r="X75" s="29" t="str">
        <f t="shared" si="17"/>
        <v>No</v>
      </c>
      <c r="Y75" s="40"/>
      <c r="Z75" s="29" t="s">
        <v>127</v>
      </c>
    </row>
    <row r="76" spans="1:26" ht="153.6" hidden="1" customHeight="1" x14ac:dyDescent="0.45">
      <c r="A76" s="33">
        <f t="shared" si="16"/>
        <v>72</v>
      </c>
      <c r="B76" s="33" t="s">
        <v>390</v>
      </c>
      <c r="C76" s="227">
        <v>108017</v>
      </c>
      <c r="D76" s="29" t="s">
        <v>56</v>
      </c>
      <c r="E76" s="52">
        <v>45803</v>
      </c>
      <c r="F76" s="27" t="s">
        <v>10</v>
      </c>
      <c r="G76" s="27" t="s">
        <v>459</v>
      </c>
      <c r="H76" s="35" t="s">
        <v>410</v>
      </c>
      <c r="I76" s="33" t="s">
        <v>116</v>
      </c>
      <c r="J76" s="29" t="s">
        <v>107</v>
      </c>
      <c r="K76" s="27">
        <v>22</v>
      </c>
      <c r="L76" s="29" t="s">
        <v>105</v>
      </c>
      <c r="M76" s="29" t="str">
        <f>IF(L76="", "", IFERROR(VLOOKUP(L76,Mapping_PIC_FUD[], 2, FALSE), ""))</f>
        <v>QA/QC</v>
      </c>
      <c r="N76" s="35" t="s">
        <v>528</v>
      </c>
      <c r="O76" s="29" t="s">
        <v>105</v>
      </c>
      <c r="P76" s="34">
        <v>45809</v>
      </c>
      <c r="Q76" s="96"/>
      <c r="R76" s="30" t="s">
        <v>50</v>
      </c>
      <c r="S76" s="221" t="str">
        <f>IF(GMP[[#This Row],[P.I.C 2]]="", "", IFERROR(VLOOKUP(GMP[[#This Row],[P.I.C 2]],Mapping_PIC_FUD[], 2, FALSE), ""))</f>
        <v>QA/QC</v>
      </c>
      <c r="T76" s="28"/>
      <c r="U76" s="84" t="str">
        <f>GMP[[#This Row],[Following up Dept. 2]]&amp;GMP[[#This Row],[Status]]</f>
        <v>QA/QCOn Going</v>
      </c>
      <c r="V76" s="231"/>
      <c r="W76" s="34"/>
      <c r="X76" s="29" t="str">
        <f t="shared" si="17"/>
        <v>No</v>
      </c>
      <c r="Y76" s="34"/>
      <c r="Z76" s="29"/>
    </row>
    <row r="77" spans="1:26" ht="153.6" customHeight="1" x14ac:dyDescent="0.45">
      <c r="A77" s="33">
        <f t="shared" si="16"/>
        <v>73</v>
      </c>
      <c r="B77" s="33" t="s">
        <v>391</v>
      </c>
      <c r="C77" s="227">
        <v>100126</v>
      </c>
      <c r="D77" s="29" t="s">
        <v>9</v>
      </c>
      <c r="E77" s="52">
        <v>45804</v>
      </c>
      <c r="F77" s="27" t="s">
        <v>48</v>
      </c>
      <c r="G77" s="27" t="s">
        <v>466</v>
      </c>
      <c r="H77" s="35" t="s">
        <v>467</v>
      </c>
      <c r="I77" s="33" t="s">
        <v>115</v>
      </c>
      <c r="J77" s="246" t="s">
        <v>411</v>
      </c>
      <c r="K77" s="27">
        <v>22</v>
      </c>
      <c r="L77" s="29" t="s">
        <v>8</v>
      </c>
      <c r="M77" s="29" t="str">
        <f>IF(L77="", "", IFERROR(VLOOKUP(L77,Mapping_PIC_FUD[], 2, FALSE), ""))</f>
        <v>Roasting</v>
      </c>
      <c r="N77" s="35"/>
      <c r="O77" s="29"/>
      <c r="P77" s="34"/>
      <c r="Q77" s="96"/>
      <c r="R77" s="30" t="s">
        <v>50</v>
      </c>
      <c r="S77" s="221" t="str">
        <f>IF(GMP[[#This Row],[P.I.C 2]]="", "", IFERROR(VLOOKUP(GMP[[#This Row],[P.I.C 2]],Mapping_PIC_FUD[], 2, FALSE), ""))</f>
        <v/>
      </c>
      <c r="T77" s="28"/>
      <c r="U77" s="84" t="str">
        <f>GMP[[#This Row],[Following up Dept. 2]]&amp;GMP[[#This Row],[Status]]</f>
        <v>On Going</v>
      </c>
      <c r="V77" s="231"/>
      <c r="W77" s="36"/>
      <c r="X77" s="29" t="str">
        <f t="shared" si="17"/>
        <v>No</v>
      </c>
      <c r="Y77" s="40"/>
      <c r="Z77" s="29" t="s">
        <v>127</v>
      </c>
    </row>
    <row r="78" spans="1:26" ht="153.6" hidden="1" customHeight="1" x14ac:dyDescent="0.45">
      <c r="A78" s="33">
        <f t="shared" si="16"/>
        <v>74</v>
      </c>
      <c r="B78" s="33" t="s">
        <v>291</v>
      </c>
      <c r="C78" s="227">
        <v>100033</v>
      </c>
      <c r="D78" s="29" t="s">
        <v>56</v>
      </c>
      <c r="E78" s="52">
        <v>45799</v>
      </c>
      <c r="F78" s="27" t="s">
        <v>27</v>
      </c>
      <c r="G78" s="27" t="s">
        <v>94</v>
      </c>
      <c r="H78" s="35" t="s">
        <v>468</v>
      </c>
      <c r="I78" s="33" t="s">
        <v>117</v>
      </c>
      <c r="J78" s="245"/>
      <c r="K78" s="27">
        <v>22</v>
      </c>
      <c r="L78" s="29" t="s">
        <v>18</v>
      </c>
      <c r="M78" s="29" t="str">
        <f>IF(L78="", "", IFERROR(VLOOKUP(L78,Mapping_PIC_FUD[], 2, FALSE), ""))</f>
        <v>Maintenance</v>
      </c>
      <c r="N78" s="35"/>
      <c r="O78" s="29"/>
      <c r="P78" s="34"/>
      <c r="Q78" s="96"/>
      <c r="R78" s="30" t="s">
        <v>50</v>
      </c>
      <c r="S78" s="221" t="str">
        <f>IF(GMP[[#This Row],[P.I.C 2]]="", "", IFERROR(VLOOKUP(GMP[[#This Row],[P.I.C 2]],Mapping_PIC_FUD[], 2, FALSE), ""))</f>
        <v/>
      </c>
      <c r="T78" s="28"/>
      <c r="U78" s="84" t="str">
        <f>GMP[[#This Row],[Following up Dept. 2]]&amp;GMP[[#This Row],[Status]]</f>
        <v>On Going</v>
      </c>
      <c r="V78" s="231"/>
      <c r="W78" s="36"/>
      <c r="X78" s="29" t="str">
        <f t="shared" si="17"/>
        <v>No</v>
      </c>
      <c r="Y78" s="40"/>
      <c r="Z78" s="29" t="s">
        <v>135</v>
      </c>
    </row>
    <row r="79" spans="1:26" ht="153.6" hidden="1" customHeight="1" x14ac:dyDescent="0.45">
      <c r="A79" s="33">
        <f t="shared" si="16"/>
        <v>75</v>
      </c>
      <c r="B79" s="33" t="s">
        <v>392</v>
      </c>
      <c r="C79" s="227">
        <v>105835</v>
      </c>
      <c r="D79" s="29" t="s">
        <v>51</v>
      </c>
      <c r="E79" s="52">
        <v>45799</v>
      </c>
      <c r="F79" s="27" t="s">
        <v>26</v>
      </c>
      <c r="G79" s="27" t="s">
        <v>257</v>
      </c>
      <c r="H79" s="35" t="s">
        <v>469</v>
      </c>
      <c r="I79" s="33" t="s">
        <v>120</v>
      </c>
      <c r="J79" s="246" t="s">
        <v>412</v>
      </c>
      <c r="K79" s="27">
        <v>22</v>
      </c>
      <c r="L79" s="29" t="s">
        <v>102</v>
      </c>
      <c r="M79" s="29" t="str">
        <f>IF(L79="", "", IFERROR(VLOOKUP(L79,Mapping_PIC_FUD[], 2, FALSE), ""))</f>
        <v>HR</v>
      </c>
      <c r="N79" s="35" t="s">
        <v>307</v>
      </c>
      <c r="O79" s="29" t="s">
        <v>102</v>
      </c>
      <c r="P79" s="34">
        <v>45799</v>
      </c>
      <c r="Q79" s="96"/>
      <c r="R79" s="30" t="s">
        <v>55</v>
      </c>
      <c r="S79" s="221" t="str">
        <f>IF(GMP[[#This Row],[P.I.C 2]]="", "", IFERROR(VLOOKUP(GMP[[#This Row],[P.I.C 2]],Mapping_PIC_FUD[], 2, FALSE), ""))</f>
        <v>HR</v>
      </c>
      <c r="T79" s="28"/>
      <c r="U79" s="84" t="str">
        <f>GMP[[#This Row],[Following up Dept. 2]]&amp;GMP[[#This Row],[Status]]</f>
        <v>HRCompleted</v>
      </c>
      <c r="V79" s="231">
        <v>22</v>
      </c>
      <c r="W79" s="36">
        <v>45799</v>
      </c>
      <c r="X79" s="29" t="str">
        <f t="shared" si="17"/>
        <v>Yes</v>
      </c>
      <c r="Y79" s="36">
        <v>45799</v>
      </c>
      <c r="Z79" s="29"/>
    </row>
    <row r="80" spans="1:26" ht="153.6" hidden="1" customHeight="1" x14ac:dyDescent="0.45">
      <c r="A80" s="33">
        <f t="shared" si="16"/>
        <v>76</v>
      </c>
      <c r="B80" s="33" t="s">
        <v>176</v>
      </c>
      <c r="C80" s="227">
        <v>105835</v>
      </c>
      <c r="D80" s="29" t="s">
        <v>51</v>
      </c>
      <c r="E80" s="52">
        <v>45799</v>
      </c>
      <c r="F80" s="27" t="s">
        <v>27</v>
      </c>
      <c r="G80" s="27" t="s">
        <v>94</v>
      </c>
      <c r="H80" s="35" t="s">
        <v>470</v>
      </c>
      <c r="I80" s="33" t="s">
        <v>120</v>
      </c>
      <c r="J80" s="246" t="s">
        <v>413</v>
      </c>
      <c r="K80" s="27">
        <v>22</v>
      </c>
      <c r="L80" s="29" t="s">
        <v>102</v>
      </c>
      <c r="M80" s="29" t="str">
        <f>IF(L80="", "", IFERROR(VLOOKUP(L80,Mapping_PIC_FUD[], 2, FALSE), ""))</f>
        <v>HR</v>
      </c>
      <c r="N80" s="35" t="s">
        <v>307</v>
      </c>
      <c r="O80" s="29" t="s">
        <v>102</v>
      </c>
      <c r="P80" s="34">
        <v>45799</v>
      </c>
      <c r="Q80" s="96"/>
      <c r="R80" s="30" t="s">
        <v>55</v>
      </c>
      <c r="S80" s="221" t="str">
        <f>IF(GMP[[#This Row],[P.I.C 2]]="", "", IFERROR(VLOOKUP(GMP[[#This Row],[P.I.C 2]],Mapping_PIC_FUD[], 2, FALSE), ""))</f>
        <v>HR</v>
      </c>
      <c r="T80" s="28"/>
      <c r="U80" s="84" t="str">
        <f>GMP[[#This Row],[Following up Dept. 2]]&amp;GMP[[#This Row],[Status]]</f>
        <v>HRCompleted</v>
      </c>
      <c r="V80" s="231">
        <v>22</v>
      </c>
      <c r="W80" s="36">
        <v>45799</v>
      </c>
      <c r="X80" s="29" t="str">
        <f t="shared" si="17"/>
        <v>Yes</v>
      </c>
      <c r="Y80" s="36">
        <v>45799</v>
      </c>
      <c r="Z80" s="29"/>
    </row>
    <row r="81" spans="1:26" ht="153.6" hidden="1" customHeight="1" x14ac:dyDescent="0.45">
      <c r="A81" s="33">
        <f t="shared" si="16"/>
        <v>77</v>
      </c>
      <c r="B81" s="33" t="s">
        <v>295</v>
      </c>
      <c r="C81" s="227">
        <v>108307</v>
      </c>
      <c r="D81" s="29" t="s">
        <v>56</v>
      </c>
      <c r="E81" s="52">
        <v>45799</v>
      </c>
      <c r="F81" s="27" t="s">
        <v>52</v>
      </c>
      <c r="G81" s="27" t="s">
        <v>93</v>
      </c>
      <c r="H81" s="35" t="s">
        <v>471</v>
      </c>
      <c r="I81" s="33" t="s">
        <v>122</v>
      </c>
      <c r="J81" s="246" t="s">
        <v>414</v>
      </c>
      <c r="K81" s="27">
        <v>22</v>
      </c>
      <c r="L81" s="29" t="s">
        <v>86</v>
      </c>
      <c r="M81" s="29" t="s">
        <v>53</v>
      </c>
      <c r="N81" s="35" t="s">
        <v>288</v>
      </c>
      <c r="O81" s="29" t="s">
        <v>86</v>
      </c>
      <c r="P81" s="34">
        <v>45799</v>
      </c>
      <c r="Q81" s="96"/>
      <c r="R81" s="30" t="s">
        <v>55</v>
      </c>
      <c r="S81" s="29" t="s">
        <v>53</v>
      </c>
      <c r="T81" s="28"/>
      <c r="U81" s="84" t="str">
        <f>GMP[[#This Row],[Following up Dept. 2]]&amp;GMP[[#This Row],[Status]]</f>
        <v>RM WHCompleted</v>
      </c>
      <c r="V81" s="231">
        <v>22</v>
      </c>
      <c r="W81" s="34">
        <v>45799</v>
      </c>
      <c r="X81" s="29" t="str">
        <f t="shared" si="17"/>
        <v>Yes</v>
      </c>
      <c r="Y81" s="34">
        <v>45799</v>
      </c>
      <c r="Z81" s="29"/>
    </row>
    <row r="82" spans="1:26" ht="153.6" customHeight="1" x14ac:dyDescent="0.45">
      <c r="A82" s="33">
        <f t="shared" si="16"/>
        <v>78</v>
      </c>
      <c r="B82" s="33" t="s">
        <v>291</v>
      </c>
      <c r="C82" s="227">
        <v>100033</v>
      </c>
      <c r="D82" s="29" t="s">
        <v>56</v>
      </c>
      <c r="E82" s="52">
        <v>45799</v>
      </c>
      <c r="F82" s="27" t="s">
        <v>58</v>
      </c>
      <c r="G82" s="27" t="s">
        <v>98</v>
      </c>
      <c r="H82" s="35" t="s">
        <v>472</v>
      </c>
      <c r="I82" s="33" t="s">
        <v>118</v>
      </c>
      <c r="J82" s="29" t="s">
        <v>107</v>
      </c>
      <c r="K82" s="27">
        <v>22</v>
      </c>
      <c r="L82" s="29" t="s">
        <v>8</v>
      </c>
      <c r="M82" s="29" t="str">
        <f>IF(L82="", "", IFERROR(VLOOKUP(L82,Mapping_PIC_FUD[], 2, FALSE), ""))</f>
        <v>Roasting</v>
      </c>
      <c r="N82" s="35" t="s">
        <v>288</v>
      </c>
      <c r="O82" s="29" t="s">
        <v>8</v>
      </c>
      <c r="P82" s="34">
        <v>45799</v>
      </c>
      <c r="Q82" s="96"/>
      <c r="R82" s="30" t="s">
        <v>55</v>
      </c>
      <c r="S82" s="221" t="str">
        <f>IF(GMP[[#This Row],[P.I.C 2]]="", "", IFERROR(VLOOKUP(GMP[[#This Row],[P.I.C 2]],Mapping_PIC_FUD[], 2, FALSE), ""))</f>
        <v>Roasting</v>
      </c>
      <c r="T82" s="28"/>
      <c r="U82" s="84" t="str">
        <f>GMP[[#This Row],[Following up Dept. 2]]&amp;GMP[[#This Row],[Status]]</f>
        <v>RoastingCompleted</v>
      </c>
      <c r="V82" s="231">
        <v>22</v>
      </c>
      <c r="W82" s="34">
        <v>45799</v>
      </c>
      <c r="X82" s="29" t="str">
        <f t="shared" si="17"/>
        <v>Yes</v>
      </c>
      <c r="Y82" s="34">
        <v>45799</v>
      </c>
      <c r="Z82" s="29"/>
    </row>
    <row r="83" spans="1:26" ht="153.6" hidden="1" customHeight="1" x14ac:dyDescent="0.45">
      <c r="A83" s="33">
        <f t="shared" si="16"/>
        <v>79</v>
      </c>
      <c r="B83" s="33" t="s">
        <v>291</v>
      </c>
      <c r="C83" s="227">
        <v>100033</v>
      </c>
      <c r="D83" s="29" t="s">
        <v>56</v>
      </c>
      <c r="E83" s="52">
        <v>45799</v>
      </c>
      <c r="F83" s="27" t="s">
        <v>58</v>
      </c>
      <c r="G83" s="27" t="s">
        <v>91</v>
      </c>
      <c r="H83" s="35" t="s">
        <v>473</v>
      </c>
      <c r="I83" s="33" t="s">
        <v>118</v>
      </c>
      <c r="J83" s="29" t="s">
        <v>107</v>
      </c>
      <c r="K83" s="27">
        <v>22</v>
      </c>
      <c r="L83" s="29" t="s">
        <v>54</v>
      </c>
      <c r="M83" s="29" t="str">
        <f>IF(L83="", "", IFERROR(VLOOKUP(L83,Mapping_PIC_FUD[], 2, FALSE), ""))</f>
        <v>Packing</v>
      </c>
      <c r="N83" s="35" t="s">
        <v>288</v>
      </c>
      <c r="O83" s="29" t="s">
        <v>54</v>
      </c>
      <c r="P83" s="34">
        <v>45799</v>
      </c>
      <c r="Q83" s="96"/>
      <c r="R83" s="30" t="s">
        <v>55</v>
      </c>
      <c r="S83" s="221" t="str">
        <f>IF(GMP[[#This Row],[P.I.C 2]]="", "", IFERROR(VLOOKUP(GMP[[#This Row],[P.I.C 2]],Mapping_PIC_FUD[], 2, FALSE), ""))</f>
        <v>Packing</v>
      </c>
      <c r="T83" s="28"/>
      <c r="U83" s="84" t="str">
        <f>GMP[[#This Row],[Following up Dept. 2]]&amp;GMP[[#This Row],[Status]]</f>
        <v>PackingCompleted</v>
      </c>
      <c r="V83" s="231">
        <v>22</v>
      </c>
      <c r="W83" s="34">
        <v>45799</v>
      </c>
      <c r="X83" s="29" t="str">
        <f t="shared" si="17"/>
        <v>Yes</v>
      </c>
      <c r="Y83" s="34">
        <v>45799</v>
      </c>
      <c r="Z83" s="29"/>
    </row>
    <row r="84" spans="1:26" ht="153.6" hidden="1" customHeight="1" x14ac:dyDescent="0.45">
      <c r="A84" s="33">
        <f t="shared" si="16"/>
        <v>80</v>
      </c>
      <c r="B84" s="33" t="s">
        <v>291</v>
      </c>
      <c r="C84" s="227">
        <v>100033</v>
      </c>
      <c r="D84" s="29" t="s">
        <v>56</v>
      </c>
      <c r="E84" s="52">
        <v>45799</v>
      </c>
      <c r="F84" s="27" t="s">
        <v>58</v>
      </c>
      <c r="G84" s="27" t="s">
        <v>95</v>
      </c>
      <c r="H84" s="35" t="s">
        <v>474</v>
      </c>
      <c r="I84" s="33" t="s">
        <v>118</v>
      </c>
      <c r="J84" s="29" t="s">
        <v>107</v>
      </c>
      <c r="K84" s="27">
        <v>22</v>
      </c>
      <c r="L84" s="29" t="s">
        <v>54</v>
      </c>
      <c r="M84" s="29" t="str">
        <f>IF(L84="", "", IFERROR(VLOOKUP(L84,Mapping_PIC_FUD[], 2, FALSE), ""))</f>
        <v>Packing</v>
      </c>
      <c r="N84" s="35" t="s">
        <v>288</v>
      </c>
      <c r="O84" s="29" t="s">
        <v>54</v>
      </c>
      <c r="P84" s="34">
        <v>45799</v>
      </c>
      <c r="Q84" s="96"/>
      <c r="R84" s="30" t="s">
        <v>55</v>
      </c>
      <c r="S84" s="221" t="str">
        <f>IF(GMP[[#This Row],[P.I.C 2]]="", "", IFERROR(VLOOKUP(GMP[[#This Row],[P.I.C 2]],Mapping_PIC_FUD[], 2, FALSE), ""))</f>
        <v>Packing</v>
      </c>
      <c r="T84" s="28"/>
      <c r="U84" s="84" t="str">
        <f>GMP[[#This Row],[Following up Dept. 2]]&amp;GMP[[#This Row],[Status]]</f>
        <v>PackingCompleted</v>
      </c>
      <c r="V84" s="231">
        <v>22</v>
      </c>
      <c r="W84" s="34">
        <v>45799</v>
      </c>
      <c r="X84" s="29" t="str">
        <f t="shared" si="17"/>
        <v>Yes</v>
      </c>
      <c r="Y84" s="34">
        <v>45799</v>
      </c>
      <c r="Z84" s="29"/>
    </row>
    <row r="85" spans="1:26" ht="153.6" customHeight="1" x14ac:dyDescent="0.45">
      <c r="A85" s="33">
        <f t="shared" si="16"/>
        <v>81</v>
      </c>
      <c r="B85" s="33" t="s">
        <v>182</v>
      </c>
      <c r="C85" s="227">
        <v>105033</v>
      </c>
      <c r="D85" s="29" t="s">
        <v>250</v>
      </c>
      <c r="E85" s="52">
        <v>45799</v>
      </c>
      <c r="F85" s="27" t="s">
        <v>27</v>
      </c>
      <c r="G85" s="27" t="s">
        <v>94</v>
      </c>
      <c r="H85" s="35" t="s">
        <v>475</v>
      </c>
      <c r="I85" s="33" t="s">
        <v>120</v>
      </c>
      <c r="J85" s="246" t="s">
        <v>415</v>
      </c>
      <c r="K85" s="27">
        <v>22</v>
      </c>
      <c r="L85" s="29" t="s">
        <v>8</v>
      </c>
      <c r="M85" s="29" t="str">
        <f>IF(L85="", "", IFERROR(VLOOKUP(L85,Mapping_PIC_FUD[], 2, FALSE), ""))</f>
        <v>Roasting</v>
      </c>
      <c r="N85" s="35"/>
      <c r="O85" s="29"/>
      <c r="P85" s="34"/>
      <c r="Q85" s="96"/>
      <c r="R85" s="30" t="s">
        <v>50</v>
      </c>
      <c r="S85" s="221" t="str">
        <f>IF(GMP[[#This Row],[P.I.C 2]]="", "", IFERROR(VLOOKUP(GMP[[#This Row],[P.I.C 2]],Mapping_PIC_FUD[], 2, FALSE), ""))</f>
        <v/>
      </c>
      <c r="T85" s="28"/>
      <c r="U85" s="84" t="str">
        <f>GMP[[#This Row],[Following up Dept. 2]]&amp;GMP[[#This Row],[Status]]</f>
        <v>On Going</v>
      </c>
      <c r="V85" s="231"/>
      <c r="W85" s="36"/>
      <c r="X85" s="29" t="str">
        <f t="shared" si="17"/>
        <v>No</v>
      </c>
      <c r="Y85" s="40"/>
      <c r="Z85" s="29"/>
    </row>
    <row r="86" spans="1:26" ht="153.6" hidden="1" customHeight="1" x14ac:dyDescent="0.45">
      <c r="A86" s="33">
        <f t="shared" si="16"/>
        <v>82</v>
      </c>
      <c r="B86" s="33" t="s">
        <v>182</v>
      </c>
      <c r="C86" s="227">
        <v>105033</v>
      </c>
      <c r="D86" s="29" t="s">
        <v>250</v>
      </c>
      <c r="E86" s="52">
        <v>45799</v>
      </c>
      <c r="F86" s="27" t="s">
        <v>10</v>
      </c>
      <c r="G86" s="27" t="s">
        <v>302</v>
      </c>
      <c r="H86" s="35" t="s">
        <v>476</v>
      </c>
      <c r="I86" s="33" t="s">
        <v>120</v>
      </c>
      <c r="J86" s="246" t="s">
        <v>416</v>
      </c>
      <c r="K86" s="27">
        <v>22</v>
      </c>
      <c r="L86" s="29" t="s">
        <v>105</v>
      </c>
      <c r="M86" s="29" t="str">
        <f>IF(L86="", "", IFERROR(VLOOKUP(L86,Mapping_PIC_FUD[], 2, FALSE), ""))</f>
        <v>QA/QC</v>
      </c>
      <c r="N86" s="35"/>
      <c r="O86" s="29"/>
      <c r="P86" s="34"/>
      <c r="Q86" s="96"/>
      <c r="R86" s="30" t="s">
        <v>50</v>
      </c>
      <c r="S86" s="221" t="str">
        <f>IF(GMP[[#This Row],[P.I.C 2]]="", "", IFERROR(VLOOKUP(GMP[[#This Row],[P.I.C 2]],Mapping_PIC_FUD[], 2, FALSE), ""))</f>
        <v/>
      </c>
      <c r="T86" s="28"/>
      <c r="U86" s="84" t="str">
        <f>GMP[[#This Row],[Following up Dept. 2]]&amp;GMP[[#This Row],[Status]]</f>
        <v>On Going</v>
      </c>
      <c r="V86" s="231"/>
      <c r="W86" s="36"/>
      <c r="X86" s="29" t="str">
        <f t="shared" si="17"/>
        <v>No</v>
      </c>
      <c r="Y86" s="40"/>
      <c r="Z86" s="29"/>
    </row>
    <row r="87" spans="1:26" ht="153.6" hidden="1" customHeight="1" x14ac:dyDescent="0.45">
      <c r="A87" s="33">
        <f t="shared" ref="A87:A145" si="18">ROW()-4</f>
        <v>83</v>
      </c>
      <c r="B87" s="33" t="s">
        <v>295</v>
      </c>
      <c r="C87" s="227">
        <v>108307</v>
      </c>
      <c r="D87" s="29" t="s">
        <v>56</v>
      </c>
      <c r="E87" s="52">
        <v>45799</v>
      </c>
      <c r="F87" s="27" t="s">
        <v>10</v>
      </c>
      <c r="G87" s="27" t="s">
        <v>308</v>
      </c>
      <c r="H87" s="35" t="s">
        <v>477</v>
      </c>
      <c r="I87" s="33" t="s">
        <v>118</v>
      </c>
      <c r="J87" s="246" t="s">
        <v>417</v>
      </c>
      <c r="K87" s="27">
        <v>22</v>
      </c>
      <c r="L87" s="29" t="s">
        <v>102</v>
      </c>
      <c r="M87" s="29" t="str">
        <f>IF(L87="", "", IFERROR(VLOOKUP(L87,Mapping_PIC_FUD[], 2, FALSE), ""))</f>
        <v>HR</v>
      </c>
      <c r="N87" s="35" t="s">
        <v>478</v>
      </c>
      <c r="O87" s="29" t="s">
        <v>102</v>
      </c>
      <c r="P87" s="34">
        <v>45799</v>
      </c>
      <c r="Q87" s="96"/>
      <c r="R87" s="30" t="s">
        <v>55</v>
      </c>
      <c r="S87" s="221" t="str">
        <f>IF(GMP[[#This Row],[P.I.C 2]]="", "", IFERROR(VLOOKUP(GMP[[#This Row],[P.I.C 2]],Mapping_PIC_FUD[], 2, FALSE), ""))</f>
        <v>HR</v>
      </c>
      <c r="T87" s="28"/>
      <c r="U87" s="84" t="str">
        <f>GMP[[#This Row],[Following up Dept. 2]]&amp;GMP[[#This Row],[Status]]</f>
        <v>HRCompleted</v>
      </c>
      <c r="V87" s="231">
        <v>22</v>
      </c>
      <c r="W87" s="34">
        <v>45799</v>
      </c>
      <c r="X87" s="29" t="str">
        <f t="shared" si="17"/>
        <v>Yes</v>
      </c>
      <c r="Y87" s="34">
        <v>45799</v>
      </c>
      <c r="Z87" s="29"/>
    </row>
    <row r="88" spans="1:26" ht="153.6" hidden="1" customHeight="1" x14ac:dyDescent="0.45">
      <c r="A88" s="33">
        <f t="shared" si="18"/>
        <v>84</v>
      </c>
      <c r="B88" s="33" t="s">
        <v>396</v>
      </c>
      <c r="C88" s="227">
        <v>109301</v>
      </c>
      <c r="D88" s="29" t="s">
        <v>14</v>
      </c>
      <c r="E88" s="52">
        <v>45799</v>
      </c>
      <c r="F88" s="27" t="s">
        <v>58</v>
      </c>
      <c r="G88" s="27" t="s">
        <v>139</v>
      </c>
      <c r="H88" s="35" t="s">
        <v>479</v>
      </c>
      <c r="I88" s="33" t="s">
        <v>118</v>
      </c>
      <c r="J88" s="29" t="s">
        <v>107</v>
      </c>
      <c r="K88" s="27">
        <v>22</v>
      </c>
      <c r="L88" s="29"/>
      <c r="M88" s="29" t="str">
        <f>IF(L88="", "", IFERROR(VLOOKUP(L88,Mapping_PIC_FUD[], 2, FALSE), ""))</f>
        <v/>
      </c>
      <c r="N88" s="35" t="s">
        <v>288</v>
      </c>
      <c r="O88" s="29"/>
      <c r="P88" s="34">
        <v>45799</v>
      </c>
      <c r="Q88" s="96"/>
      <c r="R88" s="30" t="s">
        <v>55</v>
      </c>
      <c r="S88" s="221" t="str">
        <f>IF(GMP[[#This Row],[P.I.C 2]]="", "", IFERROR(VLOOKUP(GMP[[#This Row],[P.I.C 2]],Mapping_PIC_FUD[], 2, FALSE), ""))</f>
        <v/>
      </c>
      <c r="T88" s="28"/>
      <c r="U88" s="84" t="str">
        <f>GMP[[#This Row],[Following up Dept. 2]]&amp;GMP[[#This Row],[Status]]</f>
        <v>Completed</v>
      </c>
      <c r="V88" s="231">
        <v>22</v>
      </c>
      <c r="W88" s="36">
        <v>45799</v>
      </c>
      <c r="X88" s="29" t="str">
        <f t="shared" si="17"/>
        <v>Yes</v>
      </c>
      <c r="Y88" s="40">
        <v>45799</v>
      </c>
      <c r="Z88" s="29"/>
    </row>
    <row r="89" spans="1:26" ht="153.6" hidden="1" customHeight="1" x14ac:dyDescent="0.45">
      <c r="A89" s="33">
        <f t="shared" si="18"/>
        <v>85</v>
      </c>
      <c r="B89" s="33" t="s">
        <v>393</v>
      </c>
      <c r="C89" s="227">
        <v>107801</v>
      </c>
      <c r="D89" s="29" t="s">
        <v>51</v>
      </c>
      <c r="E89" s="52">
        <v>45799</v>
      </c>
      <c r="F89" s="27" t="s">
        <v>58</v>
      </c>
      <c r="G89" s="27" t="s">
        <v>90</v>
      </c>
      <c r="H89" s="35" t="s">
        <v>480</v>
      </c>
      <c r="I89" s="33" t="s">
        <v>118</v>
      </c>
      <c r="J89" s="246" t="s">
        <v>418</v>
      </c>
      <c r="K89" s="27">
        <v>22</v>
      </c>
      <c r="L89" s="29" t="s">
        <v>86</v>
      </c>
      <c r="M89" s="29" t="s">
        <v>90</v>
      </c>
      <c r="N89" s="35"/>
      <c r="O89" s="29"/>
      <c r="P89" s="34"/>
      <c r="Q89" s="96"/>
      <c r="R89" s="30" t="s">
        <v>50</v>
      </c>
      <c r="S89" s="221" t="str">
        <f>IF(GMP[[#This Row],[P.I.C 2]]="", "", IFERROR(VLOOKUP(GMP[[#This Row],[P.I.C 2]],Mapping_PIC_FUD[], 2, FALSE), ""))</f>
        <v/>
      </c>
      <c r="T89" s="28"/>
      <c r="U89" s="84" t="str">
        <f>GMP[[#This Row],[Following up Dept. 2]]&amp;GMP[[#This Row],[Status]]</f>
        <v>On Going</v>
      </c>
      <c r="V89" s="231"/>
      <c r="W89" s="36"/>
      <c r="X89" s="29" t="str">
        <f t="shared" si="17"/>
        <v>No</v>
      </c>
      <c r="Y89" s="40"/>
      <c r="Z89" s="29"/>
    </row>
    <row r="90" spans="1:26" ht="153.6" hidden="1" customHeight="1" x14ac:dyDescent="0.45">
      <c r="A90" s="33">
        <f t="shared" si="18"/>
        <v>86</v>
      </c>
      <c r="B90" s="33" t="s">
        <v>394</v>
      </c>
      <c r="C90" s="227">
        <v>108690</v>
      </c>
      <c r="D90" s="29" t="s">
        <v>14</v>
      </c>
      <c r="E90" s="52">
        <v>45800</v>
      </c>
      <c r="F90" s="27" t="s">
        <v>58</v>
      </c>
      <c r="G90" s="27" t="s">
        <v>60</v>
      </c>
      <c r="H90" s="35" t="s">
        <v>481</v>
      </c>
      <c r="I90" s="33" t="s">
        <v>122</v>
      </c>
      <c r="J90" s="246"/>
      <c r="K90" s="27">
        <v>22</v>
      </c>
      <c r="L90" s="29" t="s">
        <v>18</v>
      </c>
      <c r="M90" s="29" t="str">
        <f>IF(L90="", "", IFERROR(VLOOKUP(L90,Mapping_PIC_FUD[], 2, FALSE), ""))</f>
        <v>Maintenance</v>
      </c>
      <c r="N90" s="35"/>
      <c r="O90" s="29"/>
      <c r="P90" s="34"/>
      <c r="Q90" s="96"/>
      <c r="R90" s="30" t="s">
        <v>50</v>
      </c>
      <c r="S90" s="221" t="str">
        <f>IF(GMP[[#This Row],[P.I.C 2]]="", "", IFERROR(VLOOKUP(GMP[[#This Row],[P.I.C 2]],Mapping_PIC_FUD[], 2, FALSE), ""))</f>
        <v/>
      </c>
      <c r="T90" s="28"/>
      <c r="U90" s="84" t="str">
        <f>GMP[[#This Row],[Following up Dept. 2]]&amp;GMP[[#This Row],[Status]]</f>
        <v>On Going</v>
      </c>
      <c r="V90" s="231"/>
      <c r="W90" s="36"/>
      <c r="X90" s="29" t="str">
        <f t="shared" ref="X90" si="19">IF(W90="","No",IF(OR(W90&lt;=Y90),"Yes","No"))</f>
        <v>No</v>
      </c>
      <c r="Y90" s="40"/>
      <c r="Z90" s="29"/>
    </row>
    <row r="91" spans="1:26" ht="153.6" hidden="1" customHeight="1" x14ac:dyDescent="0.45">
      <c r="A91" s="33">
        <f t="shared" si="18"/>
        <v>87</v>
      </c>
      <c r="B91" s="33" t="s">
        <v>394</v>
      </c>
      <c r="C91" s="227">
        <v>108690</v>
      </c>
      <c r="D91" s="29" t="s">
        <v>14</v>
      </c>
      <c r="E91" s="52">
        <v>45800</v>
      </c>
      <c r="F91" s="27" t="s">
        <v>58</v>
      </c>
      <c r="G91" s="27" t="s">
        <v>91</v>
      </c>
      <c r="H91" s="35" t="s">
        <v>482</v>
      </c>
      <c r="I91" s="33" t="s">
        <v>121</v>
      </c>
      <c r="J91" s="246"/>
      <c r="K91" s="27">
        <v>22</v>
      </c>
      <c r="L91" s="29" t="s">
        <v>54</v>
      </c>
      <c r="M91" s="29" t="str">
        <f>IF(L91="", "", IFERROR(VLOOKUP(L91,Mapping_PIC_FUD[], 2, FALSE), ""))</f>
        <v>Packing</v>
      </c>
      <c r="N91" s="35"/>
      <c r="O91" s="29"/>
      <c r="P91" s="34"/>
      <c r="Q91" s="96"/>
      <c r="R91" s="30" t="s">
        <v>50</v>
      </c>
      <c r="S91" s="221" t="str">
        <f>IF(GMP[[#This Row],[P.I.C 2]]="", "", IFERROR(VLOOKUP(GMP[[#This Row],[P.I.C 2]],Mapping_PIC_FUD[], 2, FALSE), ""))</f>
        <v/>
      </c>
      <c r="T91" s="28"/>
      <c r="U91" s="84" t="str">
        <f>GMP[[#This Row],[Following up Dept. 2]]&amp;GMP[[#This Row],[Status]]</f>
        <v>On Going</v>
      </c>
      <c r="V91" s="231"/>
      <c r="W91" s="36"/>
      <c r="X91" s="29" t="str">
        <f t="shared" ref="X91" si="20">IF(W91="","No",IF(OR(W91&lt;=Y91),"Yes","No"))</f>
        <v>No</v>
      </c>
      <c r="Y91" s="40"/>
      <c r="Z91" s="29"/>
    </row>
    <row r="92" spans="1:26" ht="153.6" hidden="1" customHeight="1" x14ac:dyDescent="0.45">
      <c r="A92" s="33">
        <f t="shared" si="18"/>
        <v>88</v>
      </c>
      <c r="B92" s="33" t="s">
        <v>395</v>
      </c>
      <c r="C92" s="227">
        <v>100133</v>
      </c>
      <c r="D92" s="29" t="s">
        <v>90</v>
      </c>
      <c r="E92" s="52">
        <v>45800</v>
      </c>
      <c r="F92" s="27" t="s">
        <v>79</v>
      </c>
      <c r="G92" s="27" t="s">
        <v>79</v>
      </c>
      <c r="H92" s="35" t="s">
        <v>485</v>
      </c>
      <c r="I92" s="33" t="s">
        <v>116</v>
      </c>
      <c r="J92" s="249" t="s">
        <v>483</v>
      </c>
      <c r="K92" s="27">
        <v>22</v>
      </c>
      <c r="L92" s="29" t="s">
        <v>105</v>
      </c>
      <c r="M92" s="29" t="str">
        <f>IF(L92="", "", IFERROR(VLOOKUP(L92,Mapping_PIC_FUD[], 2, FALSE), ""))</f>
        <v>QA/QC</v>
      </c>
      <c r="N92" s="35" t="s">
        <v>484</v>
      </c>
      <c r="O92" s="29" t="s">
        <v>105</v>
      </c>
      <c r="P92" s="34">
        <v>45803</v>
      </c>
      <c r="Q92" s="96"/>
      <c r="R92" s="30" t="s">
        <v>55</v>
      </c>
      <c r="S92" s="221" t="str">
        <f>IF(GMP[[#This Row],[P.I.C 2]]="", "", IFERROR(VLOOKUP(GMP[[#This Row],[P.I.C 2]],Mapping_PIC_FUD[], 2, FALSE), ""))</f>
        <v>QA/QC</v>
      </c>
      <c r="T92" s="28"/>
      <c r="U92" s="84" t="str">
        <f>GMP[[#This Row],[Following up Dept. 2]]&amp;GMP[[#This Row],[Status]]</f>
        <v>QA/QCCompleted</v>
      </c>
      <c r="V92" s="231">
        <v>22</v>
      </c>
      <c r="W92" s="34">
        <v>45803</v>
      </c>
      <c r="X92" s="29" t="str">
        <f t="shared" si="17"/>
        <v>Yes</v>
      </c>
      <c r="Y92" s="34">
        <v>45803</v>
      </c>
      <c r="Z92" s="29"/>
    </row>
    <row r="93" spans="1:26" ht="153.6" hidden="1" customHeight="1" x14ac:dyDescent="0.45">
      <c r="A93" s="33">
        <f t="shared" si="18"/>
        <v>89</v>
      </c>
      <c r="B93" s="33" t="s">
        <v>396</v>
      </c>
      <c r="C93" s="227">
        <v>109301</v>
      </c>
      <c r="D93" s="29" t="s">
        <v>14</v>
      </c>
      <c r="E93" s="52">
        <v>45800</v>
      </c>
      <c r="F93" s="27" t="s">
        <v>58</v>
      </c>
      <c r="G93" s="27" t="s">
        <v>139</v>
      </c>
      <c r="H93" s="35" t="s">
        <v>494</v>
      </c>
      <c r="I93" s="33" t="s">
        <v>118</v>
      </c>
      <c r="J93" s="29" t="s">
        <v>107</v>
      </c>
      <c r="K93" s="27">
        <v>22</v>
      </c>
      <c r="L93" s="29"/>
      <c r="M93" s="29" t="str">
        <f>IF(L93="", "", IFERROR(VLOOKUP(L93,Mapping_PIC_FUD[], 2, FALSE), ""))</f>
        <v/>
      </c>
      <c r="N93" s="35" t="s">
        <v>288</v>
      </c>
      <c r="O93" s="29"/>
      <c r="P93" s="34"/>
      <c r="Q93" s="96"/>
      <c r="R93" s="30" t="s">
        <v>55</v>
      </c>
      <c r="S93" s="221" t="str">
        <f>IF(GMP[[#This Row],[P.I.C 2]]="", "", IFERROR(VLOOKUP(GMP[[#This Row],[P.I.C 2]],Mapping_PIC_FUD[], 2, FALSE), ""))</f>
        <v/>
      </c>
      <c r="T93" s="28"/>
      <c r="U93" s="84" t="str">
        <f>GMP[[#This Row],[Following up Dept. 2]]&amp;GMP[[#This Row],[Status]]</f>
        <v>Completed</v>
      </c>
      <c r="V93" s="231">
        <v>22</v>
      </c>
      <c r="W93" s="36">
        <v>45800</v>
      </c>
      <c r="X93" s="29" t="str">
        <f t="shared" si="17"/>
        <v>Yes</v>
      </c>
      <c r="Y93" s="40">
        <v>45800</v>
      </c>
      <c r="Z93" s="29"/>
    </row>
    <row r="94" spans="1:26" ht="153.6" hidden="1" customHeight="1" x14ac:dyDescent="0.45">
      <c r="A94" s="33">
        <f t="shared" si="18"/>
        <v>90</v>
      </c>
      <c r="B94" s="33" t="s">
        <v>396</v>
      </c>
      <c r="C94" s="227">
        <v>109301</v>
      </c>
      <c r="D94" s="29" t="s">
        <v>14</v>
      </c>
      <c r="E94" s="52">
        <v>45800</v>
      </c>
      <c r="F94" s="27" t="s">
        <v>58</v>
      </c>
      <c r="G94" s="27" t="s">
        <v>60</v>
      </c>
      <c r="H94" s="35" t="s">
        <v>486</v>
      </c>
      <c r="I94" s="33" t="s">
        <v>122</v>
      </c>
      <c r="J94" s="245"/>
      <c r="K94" s="27">
        <v>22</v>
      </c>
      <c r="L94" s="29" t="s">
        <v>105</v>
      </c>
      <c r="M94" s="29" t="str">
        <f>IF(L94="", "", IFERROR(VLOOKUP(L94,Mapping_PIC_FUD[], 2, FALSE), ""))</f>
        <v>QA/QC</v>
      </c>
      <c r="N94" s="35"/>
      <c r="O94" s="29"/>
      <c r="P94" s="34"/>
      <c r="Q94" s="96"/>
      <c r="R94" s="30" t="s">
        <v>50</v>
      </c>
      <c r="S94" s="221" t="str">
        <f>IF(GMP[[#This Row],[P.I.C 2]]="", "", IFERROR(VLOOKUP(GMP[[#This Row],[P.I.C 2]],Mapping_PIC_FUD[], 2, FALSE), ""))</f>
        <v/>
      </c>
      <c r="T94" s="28"/>
      <c r="U94" s="84" t="str">
        <f>GMP[[#This Row],[Following up Dept. 2]]&amp;GMP[[#This Row],[Status]]</f>
        <v>On Going</v>
      </c>
      <c r="V94" s="231"/>
      <c r="W94" s="36"/>
      <c r="X94" s="29" t="str">
        <f t="shared" si="17"/>
        <v>No</v>
      </c>
      <c r="Y94" s="40"/>
      <c r="Z94" s="29"/>
    </row>
    <row r="95" spans="1:26" ht="153.6" hidden="1" customHeight="1" x14ac:dyDescent="0.45">
      <c r="A95" s="33">
        <f t="shared" si="18"/>
        <v>91</v>
      </c>
      <c r="B95" s="33" t="s">
        <v>396</v>
      </c>
      <c r="C95" s="227">
        <v>109301</v>
      </c>
      <c r="D95" s="29" t="s">
        <v>14</v>
      </c>
      <c r="E95" s="52">
        <v>45800</v>
      </c>
      <c r="F95" s="27" t="s">
        <v>27</v>
      </c>
      <c r="G95" s="27" t="s">
        <v>87</v>
      </c>
      <c r="H95" s="35" t="s">
        <v>487</v>
      </c>
      <c r="I95" s="33" t="s">
        <v>120</v>
      </c>
      <c r="J95" s="245"/>
      <c r="K95" s="27">
        <v>22</v>
      </c>
      <c r="L95" s="29" t="s">
        <v>54</v>
      </c>
      <c r="M95" s="29" t="str">
        <f>IF(L95="", "", IFERROR(VLOOKUP(L95,Mapping_PIC_FUD[], 2, FALSE), ""))</f>
        <v>Packing</v>
      </c>
      <c r="N95" s="35"/>
      <c r="O95" s="29"/>
      <c r="P95" s="34"/>
      <c r="Q95" s="96"/>
      <c r="R95" s="30" t="s">
        <v>50</v>
      </c>
      <c r="S95" s="221" t="str">
        <f>IF(GMP[[#This Row],[P.I.C 2]]="", "", IFERROR(VLOOKUP(GMP[[#This Row],[P.I.C 2]],Mapping_PIC_FUD[], 2, FALSE), ""))</f>
        <v/>
      </c>
      <c r="T95" s="28"/>
      <c r="U95" s="84" t="str">
        <f>GMP[[#This Row],[Following up Dept. 2]]&amp;GMP[[#This Row],[Status]]</f>
        <v>On Going</v>
      </c>
      <c r="V95" s="231"/>
      <c r="W95" s="36"/>
      <c r="X95" s="29" t="str">
        <f t="shared" si="17"/>
        <v>No</v>
      </c>
      <c r="Y95" s="40"/>
      <c r="Z95" s="29"/>
    </row>
    <row r="96" spans="1:26" ht="153.6" customHeight="1" x14ac:dyDescent="0.45">
      <c r="A96" s="33">
        <f t="shared" si="18"/>
        <v>92</v>
      </c>
      <c r="B96" s="33" t="s">
        <v>396</v>
      </c>
      <c r="C96" s="227">
        <v>109301</v>
      </c>
      <c r="D96" s="29" t="s">
        <v>14</v>
      </c>
      <c r="E96" s="52">
        <v>45800</v>
      </c>
      <c r="F96" s="27" t="s">
        <v>58</v>
      </c>
      <c r="G96" s="27" t="s">
        <v>144</v>
      </c>
      <c r="H96" s="35" t="s">
        <v>488</v>
      </c>
      <c r="I96" s="33" t="s">
        <v>118</v>
      </c>
      <c r="J96" s="29" t="s">
        <v>107</v>
      </c>
      <c r="K96" s="27">
        <v>22</v>
      </c>
      <c r="L96" s="29" t="s">
        <v>8</v>
      </c>
      <c r="M96" s="29" t="str">
        <f>IF(L96="", "", IFERROR(VLOOKUP(L96,Mapping_PIC_FUD[], 2, FALSE), ""))</f>
        <v>Roasting</v>
      </c>
      <c r="N96" s="35" t="s">
        <v>288</v>
      </c>
      <c r="O96" s="29" t="s">
        <v>8</v>
      </c>
      <c r="P96" s="34">
        <v>45800</v>
      </c>
      <c r="Q96" s="96"/>
      <c r="R96" s="30" t="s">
        <v>55</v>
      </c>
      <c r="S96" s="221" t="str">
        <f>IF(GMP[[#This Row],[P.I.C 2]]="", "", IFERROR(VLOOKUP(GMP[[#This Row],[P.I.C 2]],Mapping_PIC_FUD[], 2, FALSE), ""))</f>
        <v>Roasting</v>
      </c>
      <c r="T96" s="28"/>
      <c r="U96" s="84" t="str">
        <f>GMP[[#This Row],[Following up Dept. 2]]&amp;GMP[[#This Row],[Status]]</f>
        <v>RoastingCompleted</v>
      </c>
      <c r="V96" s="231">
        <v>22</v>
      </c>
      <c r="W96" s="34">
        <v>45800</v>
      </c>
      <c r="X96" s="29" t="str">
        <f t="shared" si="17"/>
        <v>Yes</v>
      </c>
      <c r="Y96" s="34">
        <v>45800</v>
      </c>
      <c r="Z96" s="29"/>
    </row>
    <row r="97" spans="1:26" ht="153.6" hidden="1" customHeight="1" x14ac:dyDescent="0.45">
      <c r="A97" s="33">
        <f t="shared" si="18"/>
        <v>93</v>
      </c>
      <c r="B97" s="33" t="s">
        <v>396</v>
      </c>
      <c r="C97" s="227">
        <v>109301</v>
      </c>
      <c r="D97" s="29" t="s">
        <v>14</v>
      </c>
      <c r="E97" s="52">
        <v>45800</v>
      </c>
      <c r="F97" s="27" t="s">
        <v>58</v>
      </c>
      <c r="G97" s="27" t="s">
        <v>139</v>
      </c>
      <c r="H97" s="35" t="s">
        <v>419</v>
      </c>
      <c r="I97" s="33" t="s">
        <v>118</v>
      </c>
      <c r="J97" s="29" t="s">
        <v>107</v>
      </c>
      <c r="K97" s="27">
        <v>22</v>
      </c>
      <c r="L97" s="29"/>
      <c r="M97" s="29" t="str">
        <f>IF(L97="", "", IFERROR(VLOOKUP(L97,Mapping_PIC_FUD[], 2, FALSE), ""))</f>
        <v/>
      </c>
      <c r="N97" s="35" t="s">
        <v>288</v>
      </c>
      <c r="O97" s="29"/>
      <c r="P97" s="34">
        <v>45800</v>
      </c>
      <c r="Q97" s="96"/>
      <c r="R97" s="30" t="s">
        <v>55</v>
      </c>
      <c r="S97" s="221" t="str">
        <f>IF(GMP[[#This Row],[P.I.C 2]]="", "", IFERROR(VLOOKUP(GMP[[#This Row],[P.I.C 2]],Mapping_PIC_FUD[], 2, FALSE), ""))</f>
        <v/>
      </c>
      <c r="T97" s="28"/>
      <c r="U97" s="84" t="str">
        <f>GMP[[#This Row],[Following up Dept. 2]]&amp;GMP[[#This Row],[Status]]</f>
        <v>Completed</v>
      </c>
      <c r="V97" s="231">
        <v>22</v>
      </c>
      <c r="W97" s="34">
        <v>45800</v>
      </c>
      <c r="X97" s="29" t="str">
        <f t="shared" si="17"/>
        <v>Yes</v>
      </c>
      <c r="Y97" s="34">
        <v>45800</v>
      </c>
      <c r="Z97" s="29"/>
    </row>
    <row r="98" spans="1:26" ht="153.6" hidden="1" customHeight="1" x14ac:dyDescent="0.45">
      <c r="A98" s="33">
        <f t="shared" si="18"/>
        <v>94</v>
      </c>
      <c r="B98" s="33" t="s">
        <v>294</v>
      </c>
      <c r="C98" s="227" t="s">
        <v>251</v>
      </c>
      <c r="D98" s="29" t="s">
        <v>90</v>
      </c>
      <c r="E98" s="52">
        <v>45800</v>
      </c>
      <c r="F98" s="27" t="s">
        <v>57</v>
      </c>
      <c r="G98" s="27" t="s">
        <v>57</v>
      </c>
      <c r="H98" s="35" t="s">
        <v>490</v>
      </c>
      <c r="I98" s="33" t="s">
        <v>116</v>
      </c>
      <c r="J98" s="29" t="s">
        <v>107</v>
      </c>
      <c r="K98" s="27">
        <v>22</v>
      </c>
      <c r="L98" s="29" t="s">
        <v>86</v>
      </c>
      <c r="M98" s="29"/>
      <c r="N98" s="35" t="s">
        <v>489</v>
      </c>
      <c r="O98" s="29" t="s">
        <v>86</v>
      </c>
      <c r="P98" s="34">
        <v>45800</v>
      </c>
      <c r="Q98" s="96"/>
      <c r="R98" s="30" t="s">
        <v>55</v>
      </c>
      <c r="S98" s="29"/>
      <c r="T98" s="28"/>
      <c r="U98" s="84" t="str">
        <f>GMP[[#This Row],[Following up Dept. 2]]&amp;GMP[[#This Row],[Status]]</f>
        <v>Completed</v>
      </c>
      <c r="V98" s="231">
        <v>22</v>
      </c>
      <c r="W98" s="34">
        <v>45800</v>
      </c>
      <c r="X98" s="29" t="str">
        <f t="shared" si="17"/>
        <v>Yes</v>
      </c>
      <c r="Y98" s="34">
        <v>45800</v>
      </c>
      <c r="Z98" s="29"/>
    </row>
    <row r="99" spans="1:26" ht="153.6" hidden="1" customHeight="1" x14ac:dyDescent="0.45">
      <c r="A99" s="33">
        <f t="shared" si="18"/>
        <v>95</v>
      </c>
      <c r="B99" s="33" t="s">
        <v>293</v>
      </c>
      <c r="C99" s="227">
        <v>100213</v>
      </c>
      <c r="D99" s="29" t="s">
        <v>14</v>
      </c>
      <c r="E99" s="52">
        <v>45800</v>
      </c>
      <c r="F99" s="27" t="s">
        <v>27</v>
      </c>
      <c r="G99" s="27" t="s">
        <v>87</v>
      </c>
      <c r="H99" s="35" t="s">
        <v>492</v>
      </c>
      <c r="I99" s="33" t="s">
        <v>122</v>
      </c>
      <c r="J99" s="249" t="s">
        <v>491</v>
      </c>
      <c r="K99" s="27">
        <v>22</v>
      </c>
      <c r="L99" s="29" t="s">
        <v>54</v>
      </c>
      <c r="M99" s="29" t="str">
        <f>IF(L99="", "", IFERROR(VLOOKUP(L99,Mapping_PIC_FUD[], 2, FALSE), ""))</f>
        <v>Packing</v>
      </c>
      <c r="N99" s="35"/>
      <c r="O99" s="29"/>
      <c r="P99" s="34"/>
      <c r="Q99" s="96"/>
      <c r="R99" s="30" t="s">
        <v>50</v>
      </c>
      <c r="S99" s="221" t="str">
        <f>IF(GMP[[#This Row],[P.I.C 2]]="", "", IFERROR(VLOOKUP(GMP[[#This Row],[P.I.C 2]],Mapping_PIC_FUD[], 2, FALSE), ""))</f>
        <v/>
      </c>
      <c r="T99" s="28"/>
      <c r="U99" s="84" t="str">
        <f>GMP[[#This Row],[Following up Dept. 2]]&amp;GMP[[#This Row],[Status]]</f>
        <v>On Going</v>
      </c>
      <c r="V99" s="231"/>
      <c r="W99" s="36"/>
      <c r="X99" s="29" t="str">
        <f t="shared" si="17"/>
        <v>No</v>
      </c>
      <c r="Y99" s="40"/>
      <c r="Z99" s="29"/>
    </row>
    <row r="100" spans="1:26" ht="153.6" customHeight="1" x14ac:dyDescent="0.45">
      <c r="A100" s="33">
        <f t="shared" si="18"/>
        <v>96</v>
      </c>
      <c r="B100" s="33" t="s">
        <v>174</v>
      </c>
      <c r="C100" s="227">
        <v>105112</v>
      </c>
      <c r="D100" s="29" t="s">
        <v>9</v>
      </c>
      <c r="E100" s="52">
        <v>45800</v>
      </c>
      <c r="F100" s="27" t="s">
        <v>27</v>
      </c>
      <c r="G100" s="27" t="s">
        <v>68</v>
      </c>
      <c r="H100" s="35" t="s">
        <v>493</v>
      </c>
      <c r="I100" s="33" t="s">
        <v>121</v>
      </c>
      <c r="J100" s="246" t="s">
        <v>420</v>
      </c>
      <c r="K100" s="27">
        <v>22</v>
      </c>
      <c r="L100" s="29" t="s">
        <v>8</v>
      </c>
      <c r="M100" s="29" t="str">
        <f>IF(L100="", "", IFERROR(VLOOKUP(L100,Mapping_PIC_FUD[], 2, FALSE), ""))</f>
        <v>Roasting</v>
      </c>
      <c r="N100" s="35"/>
      <c r="O100" s="29"/>
      <c r="P100" s="34"/>
      <c r="Q100" s="96"/>
      <c r="R100" s="30" t="s">
        <v>50</v>
      </c>
      <c r="S100" s="221" t="str">
        <f>IF(GMP[[#This Row],[P.I.C 2]]="", "", IFERROR(VLOOKUP(GMP[[#This Row],[P.I.C 2]],Mapping_PIC_FUD[], 2, FALSE), ""))</f>
        <v/>
      </c>
      <c r="T100" s="28"/>
      <c r="U100" s="84" t="str">
        <f>GMP[[#This Row],[Following up Dept. 2]]&amp;GMP[[#This Row],[Status]]</f>
        <v>On Going</v>
      </c>
      <c r="V100" s="231"/>
      <c r="W100" s="36"/>
      <c r="X100" s="29" t="str">
        <f t="shared" si="17"/>
        <v>No</v>
      </c>
      <c r="Y100" s="40"/>
      <c r="Z100" s="29"/>
    </row>
    <row r="101" spans="1:26" ht="153.6" customHeight="1" x14ac:dyDescent="0.45">
      <c r="A101" s="33">
        <f t="shared" si="18"/>
        <v>97</v>
      </c>
      <c r="B101" s="33" t="s">
        <v>174</v>
      </c>
      <c r="C101" s="227">
        <v>105112</v>
      </c>
      <c r="D101" s="29" t="s">
        <v>9</v>
      </c>
      <c r="E101" s="52">
        <v>45800</v>
      </c>
      <c r="F101" s="27" t="s">
        <v>27</v>
      </c>
      <c r="G101" s="27" t="s">
        <v>68</v>
      </c>
      <c r="H101" s="35" t="s">
        <v>495</v>
      </c>
      <c r="I101" s="33" t="s">
        <v>122</v>
      </c>
      <c r="J101" s="246" t="s">
        <v>421</v>
      </c>
      <c r="K101" s="27">
        <v>22</v>
      </c>
      <c r="L101" s="29" t="s">
        <v>8</v>
      </c>
      <c r="M101" s="29" t="str">
        <f>IF(L101="", "", IFERROR(VLOOKUP(L101,Mapping_PIC_FUD[], 2, FALSE), ""))</f>
        <v>Roasting</v>
      </c>
      <c r="N101" s="35"/>
      <c r="O101" s="29"/>
      <c r="P101" s="34"/>
      <c r="Q101" s="96"/>
      <c r="R101" s="30" t="s">
        <v>50</v>
      </c>
      <c r="S101" s="221" t="str">
        <f>IF(GMP[[#This Row],[P.I.C 2]]="", "", IFERROR(VLOOKUP(GMP[[#This Row],[P.I.C 2]],Mapping_PIC_FUD[], 2, FALSE), ""))</f>
        <v/>
      </c>
      <c r="T101" s="28"/>
      <c r="U101" s="84" t="str">
        <f>GMP[[#This Row],[Following up Dept. 2]]&amp;GMP[[#This Row],[Status]]</f>
        <v>On Going</v>
      </c>
      <c r="V101" s="231"/>
      <c r="W101" s="36"/>
      <c r="X101" s="29" t="str">
        <f t="shared" si="17"/>
        <v>No</v>
      </c>
      <c r="Y101" s="40"/>
      <c r="Z101" s="29"/>
    </row>
    <row r="102" spans="1:26" ht="153.6" customHeight="1" x14ac:dyDescent="0.45">
      <c r="A102" s="33">
        <f t="shared" si="18"/>
        <v>98</v>
      </c>
      <c r="B102" s="33" t="s">
        <v>174</v>
      </c>
      <c r="C102" s="227">
        <v>105112</v>
      </c>
      <c r="D102" s="29" t="s">
        <v>9</v>
      </c>
      <c r="E102" s="52">
        <v>45800</v>
      </c>
      <c r="F102" s="27" t="s">
        <v>58</v>
      </c>
      <c r="G102" s="27" t="s">
        <v>144</v>
      </c>
      <c r="H102" s="35" t="s">
        <v>422</v>
      </c>
      <c r="I102" s="33" t="s">
        <v>117</v>
      </c>
      <c r="J102" s="246" t="s">
        <v>423</v>
      </c>
      <c r="K102" s="27">
        <v>22</v>
      </c>
      <c r="L102" s="29" t="s">
        <v>8</v>
      </c>
      <c r="M102" s="29" t="str">
        <f>IF(L102="", "", IFERROR(VLOOKUP(L102,Mapping_PIC_FUD[], 2, FALSE), ""))</f>
        <v>Roasting</v>
      </c>
      <c r="N102" s="35" t="s">
        <v>288</v>
      </c>
      <c r="O102" s="29" t="s">
        <v>8</v>
      </c>
      <c r="P102" s="34">
        <v>45800</v>
      </c>
      <c r="Q102" s="96"/>
      <c r="R102" s="30" t="s">
        <v>55</v>
      </c>
      <c r="S102" s="221" t="str">
        <f>IF(GMP[[#This Row],[P.I.C 2]]="", "", IFERROR(VLOOKUP(GMP[[#This Row],[P.I.C 2]],Mapping_PIC_FUD[], 2, FALSE), ""))</f>
        <v>Roasting</v>
      </c>
      <c r="T102" s="28"/>
      <c r="U102" s="84" t="str">
        <f>GMP[[#This Row],[Following up Dept. 2]]&amp;GMP[[#This Row],[Status]]</f>
        <v>RoastingCompleted</v>
      </c>
      <c r="V102" s="231">
        <v>22</v>
      </c>
      <c r="W102" s="34">
        <v>45800</v>
      </c>
      <c r="X102" s="29" t="str">
        <f t="shared" si="17"/>
        <v>Yes</v>
      </c>
      <c r="Y102" s="34">
        <v>45800</v>
      </c>
      <c r="Z102" s="29"/>
    </row>
    <row r="103" spans="1:26" ht="153.6" customHeight="1" x14ac:dyDescent="0.45">
      <c r="A103" s="33">
        <f t="shared" si="18"/>
        <v>99</v>
      </c>
      <c r="B103" s="33" t="s">
        <v>397</v>
      </c>
      <c r="C103" s="227">
        <v>105112</v>
      </c>
      <c r="D103" s="29" t="s">
        <v>9</v>
      </c>
      <c r="E103" s="52">
        <v>45800</v>
      </c>
      <c r="F103" s="27" t="s">
        <v>58</v>
      </c>
      <c r="G103" s="27" t="s">
        <v>144</v>
      </c>
      <c r="H103" s="35" t="s">
        <v>496</v>
      </c>
      <c r="I103" s="33" t="s">
        <v>121</v>
      </c>
      <c r="J103" s="246" t="s">
        <v>424</v>
      </c>
      <c r="K103" s="27">
        <v>22</v>
      </c>
      <c r="L103" s="29" t="s">
        <v>8</v>
      </c>
      <c r="M103" s="29" t="str">
        <f>IF(L103="", "", IFERROR(VLOOKUP(L103,Mapping_PIC_FUD[], 2, FALSE), ""))</f>
        <v>Roasting</v>
      </c>
      <c r="N103" s="35"/>
      <c r="O103" s="29"/>
      <c r="P103" s="34"/>
      <c r="Q103" s="96"/>
      <c r="R103" s="30" t="s">
        <v>50</v>
      </c>
      <c r="S103" s="221" t="str">
        <f>IF(GMP[[#This Row],[P.I.C 2]]="", "", IFERROR(VLOOKUP(GMP[[#This Row],[P.I.C 2]],Mapping_PIC_FUD[], 2, FALSE), ""))</f>
        <v/>
      </c>
      <c r="T103" s="28"/>
      <c r="U103" s="84" t="str">
        <f>GMP[[#This Row],[Following up Dept. 2]]&amp;GMP[[#This Row],[Status]]</f>
        <v>On Going</v>
      </c>
      <c r="V103" s="231"/>
      <c r="W103" s="36"/>
      <c r="X103" s="29" t="str">
        <f t="shared" si="17"/>
        <v>No</v>
      </c>
      <c r="Y103" s="40"/>
      <c r="Z103" s="29"/>
    </row>
    <row r="104" spans="1:26" ht="153.6" customHeight="1" x14ac:dyDescent="0.45">
      <c r="A104" s="33">
        <f t="shared" si="18"/>
        <v>100</v>
      </c>
      <c r="B104" s="33" t="s">
        <v>174</v>
      </c>
      <c r="C104" s="227">
        <v>105112</v>
      </c>
      <c r="D104" s="29" t="s">
        <v>9</v>
      </c>
      <c r="E104" s="52">
        <v>45800</v>
      </c>
      <c r="F104" s="27" t="s">
        <v>58</v>
      </c>
      <c r="G104" s="27" t="s">
        <v>144</v>
      </c>
      <c r="H104" s="35" t="s">
        <v>497</v>
      </c>
      <c r="I104" s="33" t="s">
        <v>121</v>
      </c>
      <c r="J104" s="246" t="s">
        <v>425</v>
      </c>
      <c r="K104" s="27">
        <v>22</v>
      </c>
      <c r="L104" s="29" t="s">
        <v>8</v>
      </c>
      <c r="M104" s="29" t="str">
        <f>IF(L104="", "", IFERROR(VLOOKUP(L104,Mapping_PIC_FUD[], 2, FALSE), ""))</f>
        <v>Roasting</v>
      </c>
      <c r="N104" s="35"/>
      <c r="O104" s="29"/>
      <c r="P104" s="34"/>
      <c r="Q104" s="96"/>
      <c r="R104" s="30" t="s">
        <v>50</v>
      </c>
      <c r="S104" s="221" t="str">
        <f>IF(GMP[[#This Row],[P.I.C 2]]="", "", IFERROR(VLOOKUP(GMP[[#This Row],[P.I.C 2]],Mapping_PIC_FUD[], 2, FALSE), ""))</f>
        <v/>
      </c>
      <c r="T104" s="28"/>
      <c r="U104" s="84" t="str">
        <f>GMP[[#This Row],[Following up Dept. 2]]&amp;GMP[[#This Row],[Status]]</f>
        <v>On Going</v>
      </c>
      <c r="V104" s="231"/>
      <c r="W104" s="36"/>
      <c r="X104" s="29" t="str">
        <f t="shared" si="17"/>
        <v>No</v>
      </c>
      <c r="Y104" s="40"/>
      <c r="Z104" s="29"/>
    </row>
    <row r="105" spans="1:26" ht="153.6" hidden="1" customHeight="1" x14ac:dyDescent="0.45">
      <c r="A105" s="33">
        <f t="shared" si="18"/>
        <v>101</v>
      </c>
      <c r="B105" s="33" t="s">
        <v>182</v>
      </c>
      <c r="C105" s="227">
        <v>105033</v>
      </c>
      <c r="D105" s="29" t="s">
        <v>250</v>
      </c>
      <c r="E105" s="52">
        <v>45800</v>
      </c>
      <c r="F105" s="27" t="s">
        <v>57</v>
      </c>
      <c r="G105" s="27" t="s">
        <v>53</v>
      </c>
      <c r="H105" s="35" t="s">
        <v>498</v>
      </c>
      <c r="I105" s="33" t="s">
        <v>118</v>
      </c>
      <c r="J105" s="248" t="s">
        <v>555</v>
      </c>
      <c r="K105" s="27">
        <v>22</v>
      </c>
      <c r="L105" s="29" t="s">
        <v>86</v>
      </c>
      <c r="M105" s="29" t="s">
        <v>53</v>
      </c>
      <c r="N105" s="35"/>
      <c r="O105" s="29"/>
      <c r="P105" s="34"/>
      <c r="Q105" s="96"/>
      <c r="R105" s="30" t="s">
        <v>50</v>
      </c>
      <c r="S105" s="221" t="str">
        <f>IF(GMP[[#This Row],[P.I.C 2]]="", "", IFERROR(VLOOKUP(GMP[[#This Row],[P.I.C 2]],Mapping_PIC_FUD[], 2, FALSE), ""))</f>
        <v/>
      </c>
      <c r="T105" s="28"/>
      <c r="U105" s="84" t="str">
        <f>GMP[[#This Row],[Following up Dept. 2]]&amp;GMP[[#This Row],[Status]]</f>
        <v>On Going</v>
      </c>
      <c r="V105" s="231"/>
      <c r="W105" s="36"/>
      <c r="X105" s="29" t="str">
        <f t="shared" si="17"/>
        <v>No</v>
      </c>
      <c r="Y105" s="40"/>
      <c r="Z105" s="29"/>
    </row>
    <row r="106" spans="1:26" ht="153.6" hidden="1" customHeight="1" x14ac:dyDescent="0.45">
      <c r="A106" s="33">
        <f t="shared" si="18"/>
        <v>102</v>
      </c>
      <c r="B106" s="33" t="s">
        <v>169</v>
      </c>
      <c r="C106" s="227">
        <v>107801</v>
      </c>
      <c r="D106" s="29" t="s">
        <v>51</v>
      </c>
      <c r="E106" s="52">
        <v>45800</v>
      </c>
      <c r="F106" s="27" t="s">
        <v>58</v>
      </c>
      <c r="G106" s="27" t="s">
        <v>90</v>
      </c>
      <c r="H106" s="35" t="s">
        <v>499</v>
      </c>
      <c r="I106" s="33" t="s">
        <v>117</v>
      </c>
      <c r="J106" s="246" t="s">
        <v>426</v>
      </c>
      <c r="K106" s="27">
        <v>22</v>
      </c>
      <c r="L106" s="29" t="s">
        <v>86</v>
      </c>
      <c r="M106" s="29" t="s">
        <v>88</v>
      </c>
      <c r="N106" s="35"/>
      <c r="O106" s="29"/>
      <c r="P106" s="34"/>
      <c r="Q106" s="96"/>
      <c r="R106" s="30" t="s">
        <v>50</v>
      </c>
      <c r="S106" s="221" t="str">
        <f>IF(GMP[[#This Row],[P.I.C 2]]="", "", IFERROR(VLOOKUP(GMP[[#This Row],[P.I.C 2]],Mapping_PIC_FUD[], 2, FALSE), ""))</f>
        <v/>
      </c>
      <c r="T106" s="28"/>
      <c r="U106" s="84" t="str">
        <f>GMP[[#This Row],[Following up Dept. 2]]&amp;GMP[[#This Row],[Status]]</f>
        <v>On Going</v>
      </c>
      <c r="V106" s="231"/>
      <c r="W106" s="36"/>
      <c r="X106" s="29" t="str">
        <f t="shared" si="17"/>
        <v>No</v>
      </c>
      <c r="Y106" s="40"/>
      <c r="Z106" s="29"/>
    </row>
    <row r="107" spans="1:26" ht="153.6" hidden="1" customHeight="1" x14ac:dyDescent="0.45">
      <c r="A107" s="33">
        <f t="shared" si="18"/>
        <v>103</v>
      </c>
      <c r="B107" s="33" t="s">
        <v>393</v>
      </c>
      <c r="C107" s="227">
        <v>107801</v>
      </c>
      <c r="D107" s="29" t="s">
        <v>51</v>
      </c>
      <c r="E107" s="52">
        <v>45800</v>
      </c>
      <c r="F107" s="27" t="s">
        <v>58</v>
      </c>
      <c r="G107" s="27" t="s">
        <v>90</v>
      </c>
      <c r="H107" s="35" t="s">
        <v>500</v>
      </c>
      <c r="I107" s="33" t="s">
        <v>120</v>
      </c>
      <c r="J107" s="246" t="s">
        <v>427</v>
      </c>
      <c r="K107" s="27">
        <v>22</v>
      </c>
      <c r="L107" s="29" t="s">
        <v>86</v>
      </c>
      <c r="M107" s="29" t="s">
        <v>90</v>
      </c>
      <c r="N107" s="35"/>
      <c r="O107" s="29"/>
      <c r="P107" s="34"/>
      <c r="Q107" s="96"/>
      <c r="R107" s="30" t="s">
        <v>50</v>
      </c>
      <c r="S107" s="221" t="str">
        <f>IF(GMP[[#This Row],[P.I.C 2]]="", "", IFERROR(VLOOKUP(GMP[[#This Row],[P.I.C 2]],Mapping_PIC_FUD[], 2, FALSE), ""))</f>
        <v/>
      </c>
      <c r="T107" s="28"/>
      <c r="U107" s="84" t="str">
        <f>GMP[[#This Row],[Following up Dept. 2]]&amp;GMP[[#This Row],[Status]]</f>
        <v>On Going</v>
      </c>
      <c r="V107" s="231"/>
      <c r="W107" s="36"/>
      <c r="X107" s="29" t="str">
        <f t="shared" si="17"/>
        <v>No</v>
      </c>
      <c r="Y107" s="40"/>
      <c r="Z107" s="29"/>
    </row>
    <row r="108" spans="1:26" ht="153.6" hidden="1" customHeight="1" x14ac:dyDescent="0.45">
      <c r="A108" s="33">
        <f t="shared" si="18"/>
        <v>104</v>
      </c>
      <c r="B108" s="33" t="s">
        <v>393</v>
      </c>
      <c r="C108" s="227">
        <v>107801</v>
      </c>
      <c r="D108" s="29" t="s">
        <v>51</v>
      </c>
      <c r="E108" s="52">
        <v>45800</v>
      </c>
      <c r="F108" s="27" t="s">
        <v>58</v>
      </c>
      <c r="G108" s="27" t="s">
        <v>90</v>
      </c>
      <c r="H108" s="35" t="s">
        <v>501</v>
      </c>
      <c r="I108" s="33" t="s">
        <v>118</v>
      </c>
      <c r="J108" s="246" t="s">
        <v>428</v>
      </c>
      <c r="K108" s="27">
        <v>22</v>
      </c>
      <c r="L108" s="29" t="s">
        <v>86</v>
      </c>
      <c r="M108" s="29" t="s">
        <v>90</v>
      </c>
      <c r="N108" s="35"/>
      <c r="O108" s="29"/>
      <c r="P108" s="34"/>
      <c r="Q108" s="96"/>
      <c r="R108" s="30" t="s">
        <v>50</v>
      </c>
      <c r="S108" s="221" t="str">
        <f>IF(GMP[[#This Row],[P.I.C 2]]="", "", IFERROR(VLOOKUP(GMP[[#This Row],[P.I.C 2]],Mapping_PIC_FUD[], 2, FALSE), ""))</f>
        <v/>
      </c>
      <c r="T108" s="28"/>
      <c r="U108" s="84" t="str">
        <f>GMP[[#This Row],[Following up Dept. 2]]&amp;GMP[[#This Row],[Status]]</f>
        <v>On Going</v>
      </c>
      <c r="V108" s="231"/>
      <c r="W108" s="36"/>
      <c r="X108" s="29" t="str">
        <f t="shared" si="17"/>
        <v>No</v>
      </c>
      <c r="Y108" s="40"/>
      <c r="Z108" s="29"/>
    </row>
    <row r="109" spans="1:26" ht="279.60000000000002" hidden="1" customHeight="1" x14ac:dyDescent="0.45">
      <c r="A109" s="33">
        <f t="shared" si="18"/>
        <v>105</v>
      </c>
      <c r="B109" s="33" t="s">
        <v>393</v>
      </c>
      <c r="C109" s="227">
        <v>107801</v>
      </c>
      <c r="D109" s="29" t="s">
        <v>51</v>
      </c>
      <c r="E109" s="52">
        <v>45800</v>
      </c>
      <c r="F109" s="27" t="s">
        <v>58</v>
      </c>
      <c r="G109" s="27" t="s">
        <v>99</v>
      </c>
      <c r="H109" s="35" t="s">
        <v>502</v>
      </c>
      <c r="I109" s="33" t="s">
        <v>118</v>
      </c>
      <c r="J109" s="246"/>
      <c r="K109" s="27">
        <v>22</v>
      </c>
      <c r="L109" s="29" t="s">
        <v>54</v>
      </c>
      <c r="M109" s="29" t="str">
        <f>IF(L109="", "", IFERROR(VLOOKUP(L109,Mapping_PIC_FUD[], 2, FALSE), ""))</f>
        <v>Packing</v>
      </c>
      <c r="N109" s="35"/>
      <c r="O109" s="29"/>
      <c r="P109" s="34"/>
      <c r="Q109" s="96"/>
      <c r="R109" s="30" t="s">
        <v>50</v>
      </c>
      <c r="S109" s="221" t="str">
        <f>IF(GMP[[#This Row],[P.I.C 2]]="", "", IFERROR(VLOOKUP(GMP[[#This Row],[P.I.C 2]],Mapping_PIC_FUD[], 2, FALSE), ""))</f>
        <v/>
      </c>
      <c r="T109" s="28"/>
      <c r="U109" s="84" t="str">
        <f>GMP[[#This Row],[Following up Dept. 2]]&amp;GMP[[#This Row],[Status]]</f>
        <v>On Going</v>
      </c>
      <c r="V109" s="231"/>
      <c r="W109" s="36"/>
      <c r="X109" s="29" t="str">
        <f t="shared" si="17"/>
        <v>No</v>
      </c>
      <c r="Y109" s="40"/>
      <c r="Z109" s="29"/>
    </row>
    <row r="110" spans="1:26" ht="173.4" hidden="1" customHeight="1" x14ac:dyDescent="0.45">
      <c r="A110" s="33">
        <f t="shared" si="18"/>
        <v>106</v>
      </c>
      <c r="B110" s="33" t="s">
        <v>393</v>
      </c>
      <c r="C110" s="227">
        <v>107801</v>
      </c>
      <c r="D110" s="29" t="s">
        <v>51</v>
      </c>
      <c r="E110" s="52">
        <v>45800</v>
      </c>
      <c r="F110" s="27" t="s">
        <v>58</v>
      </c>
      <c r="G110" s="27" t="s">
        <v>90</v>
      </c>
      <c r="H110" s="35" t="s">
        <v>505</v>
      </c>
      <c r="I110" s="33" t="s">
        <v>120</v>
      </c>
      <c r="J110" s="246"/>
      <c r="K110" s="27">
        <v>22</v>
      </c>
      <c r="L110" s="29" t="s">
        <v>86</v>
      </c>
      <c r="M110" s="29" t="s">
        <v>90</v>
      </c>
      <c r="N110" s="35"/>
      <c r="O110" s="29"/>
      <c r="P110" s="34"/>
      <c r="Q110" s="96"/>
      <c r="R110" s="30" t="s">
        <v>50</v>
      </c>
      <c r="S110" s="221" t="str">
        <f>IF(GMP[[#This Row],[P.I.C 2]]="", "", IFERROR(VLOOKUP(GMP[[#This Row],[P.I.C 2]],Mapping_PIC_FUD[], 2, FALSE), ""))</f>
        <v/>
      </c>
      <c r="T110" s="28"/>
      <c r="U110" s="84" t="str">
        <f>GMP[[#This Row],[Following up Dept. 2]]&amp;GMP[[#This Row],[Status]]</f>
        <v>On Going</v>
      </c>
      <c r="V110" s="231"/>
      <c r="W110" s="36"/>
      <c r="X110" s="29" t="str">
        <f t="shared" si="17"/>
        <v>No</v>
      </c>
      <c r="Y110" s="40"/>
      <c r="Z110" s="29"/>
    </row>
    <row r="111" spans="1:26" ht="153.6" hidden="1" customHeight="1" x14ac:dyDescent="0.45">
      <c r="A111" s="33">
        <f>ROW()-4</f>
        <v>107</v>
      </c>
      <c r="B111" s="33" t="s">
        <v>393</v>
      </c>
      <c r="C111" s="227">
        <v>107801</v>
      </c>
      <c r="D111" s="29" t="s">
        <v>51</v>
      </c>
      <c r="E111" s="52">
        <v>45800</v>
      </c>
      <c r="F111" s="27" t="s">
        <v>58</v>
      </c>
      <c r="G111" s="27" t="s">
        <v>90</v>
      </c>
      <c r="H111" s="35" t="s">
        <v>503</v>
      </c>
      <c r="I111" s="33" t="s">
        <v>120</v>
      </c>
      <c r="J111" s="246"/>
      <c r="K111" s="27">
        <v>22</v>
      </c>
      <c r="L111" s="29" t="s">
        <v>86</v>
      </c>
      <c r="M111" s="29" t="s">
        <v>90</v>
      </c>
      <c r="N111" s="35"/>
      <c r="O111" s="29"/>
      <c r="P111" s="34"/>
      <c r="Q111" s="96"/>
      <c r="R111" s="30" t="s">
        <v>50</v>
      </c>
      <c r="S111" s="221" t="str">
        <f>IF(GMP[[#This Row],[P.I.C 2]]="", "", IFERROR(VLOOKUP(GMP[[#This Row],[P.I.C 2]],Mapping_PIC_FUD[], 2, FALSE), ""))</f>
        <v/>
      </c>
      <c r="T111" s="28"/>
      <c r="U111" s="84" t="str">
        <f>GMP[[#This Row],[Following up Dept. 2]]&amp;GMP[[#This Row],[Status]]</f>
        <v>On Going</v>
      </c>
      <c r="V111" s="231"/>
      <c r="W111" s="36"/>
      <c r="X111" s="29" t="str">
        <f>IF(W111="","No",IF(OR(W111&lt;=Y111),"Yes","No"))</f>
        <v>No</v>
      </c>
      <c r="Y111" s="40"/>
      <c r="Z111" s="29"/>
    </row>
    <row r="112" spans="1:26" ht="153.6" hidden="1" customHeight="1" x14ac:dyDescent="0.45">
      <c r="A112" s="33">
        <f>ROW()-4</f>
        <v>108</v>
      </c>
      <c r="B112" s="33" t="s">
        <v>393</v>
      </c>
      <c r="C112" s="227">
        <v>107801</v>
      </c>
      <c r="D112" s="29" t="s">
        <v>51</v>
      </c>
      <c r="E112" s="52">
        <v>45800</v>
      </c>
      <c r="F112" s="27" t="s">
        <v>58</v>
      </c>
      <c r="G112" s="27" t="s">
        <v>90</v>
      </c>
      <c r="H112" s="35" t="s">
        <v>504</v>
      </c>
      <c r="I112" s="33" t="s">
        <v>117</v>
      </c>
      <c r="J112" s="246"/>
      <c r="K112" s="27">
        <v>22</v>
      </c>
      <c r="L112" s="29" t="s">
        <v>86</v>
      </c>
      <c r="M112" s="29" t="s">
        <v>90</v>
      </c>
      <c r="N112" s="35"/>
      <c r="O112" s="29"/>
      <c r="P112" s="34"/>
      <c r="Q112" s="96"/>
      <c r="R112" s="30" t="s">
        <v>50</v>
      </c>
      <c r="S112" s="221" t="str">
        <f>IF(GMP[[#This Row],[P.I.C 2]]="", "", IFERROR(VLOOKUP(GMP[[#This Row],[P.I.C 2]],Mapping_PIC_FUD[], 2, FALSE), ""))</f>
        <v/>
      </c>
      <c r="T112" s="28"/>
      <c r="U112" s="84" t="str">
        <f>GMP[[#This Row],[Following up Dept. 2]]&amp;GMP[[#This Row],[Status]]</f>
        <v>On Going</v>
      </c>
      <c r="V112" s="231"/>
      <c r="W112" s="36"/>
      <c r="X112" s="29" t="str">
        <f>IF(W112="","No",IF(OR(W112&lt;=Y112),"Yes","No"))</f>
        <v>No</v>
      </c>
      <c r="Y112" s="40"/>
      <c r="Z112" s="29"/>
    </row>
    <row r="113" spans="1:26" ht="409.6" hidden="1" customHeight="1" x14ac:dyDescent="0.45">
      <c r="A113" s="33">
        <f t="shared" si="18"/>
        <v>109</v>
      </c>
      <c r="B113" s="33" t="s">
        <v>393</v>
      </c>
      <c r="C113" s="227">
        <v>107801</v>
      </c>
      <c r="D113" s="29" t="s">
        <v>51</v>
      </c>
      <c r="E113" s="52">
        <v>45800</v>
      </c>
      <c r="F113" s="27" t="s">
        <v>58</v>
      </c>
      <c r="G113" s="27" t="s">
        <v>88</v>
      </c>
      <c r="H113" s="35" t="s">
        <v>507</v>
      </c>
      <c r="I113" s="33" t="s">
        <v>120</v>
      </c>
      <c r="J113" s="246"/>
      <c r="K113" s="27">
        <v>22</v>
      </c>
      <c r="L113" s="29" t="s">
        <v>86</v>
      </c>
      <c r="M113" s="29" t="str">
        <f>IF(L113="", "", IFERROR(VLOOKUP(L113,Mapping_PIC_FUD[], 2, FALSE), ""))</f>
        <v/>
      </c>
      <c r="N113" s="35"/>
      <c r="O113" s="29"/>
      <c r="P113" s="34"/>
      <c r="Q113" s="96"/>
      <c r="R113" s="30" t="s">
        <v>50</v>
      </c>
      <c r="S113" s="221" t="str">
        <f>IF(GMP[[#This Row],[P.I.C 2]]="", "", IFERROR(VLOOKUP(GMP[[#This Row],[P.I.C 2]],Mapping_PIC_FUD[], 2, FALSE), ""))</f>
        <v/>
      </c>
      <c r="T113" s="28"/>
      <c r="U113" s="84" t="str">
        <f>GMP[[#This Row],[Following up Dept. 2]]&amp;GMP[[#This Row],[Status]]</f>
        <v>On Going</v>
      </c>
      <c r="V113" s="231"/>
      <c r="W113" s="36"/>
      <c r="X113" s="29" t="str">
        <f t="shared" si="17"/>
        <v>No</v>
      </c>
      <c r="Y113" s="40"/>
      <c r="Z113" s="29"/>
    </row>
    <row r="114" spans="1:26" ht="175.8" hidden="1" customHeight="1" x14ac:dyDescent="0.45">
      <c r="A114" s="33">
        <f>ROW()-4</f>
        <v>110</v>
      </c>
      <c r="B114" s="33" t="s">
        <v>393</v>
      </c>
      <c r="C114" s="227">
        <v>107801</v>
      </c>
      <c r="D114" s="29" t="s">
        <v>51</v>
      </c>
      <c r="E114" s="52">
        <v>45800</v>
      </c>
      <c r="F114" s="27" t="s">
        <v>58</v>
      </c>
      <c r="G114" s="27" t="s">
        <v>88</v>
      </c>
      <c r="H114" s="35" t="s">
        <v>508</v>
      </c>
      <c r="I114" s="33" t="s">
        <v>120</v>
      </c>
      <c r="J114" s="246"/>
      <c r="K114" s="27">
        <v>22</v>
      </c>
      <c r="L114" s="29" t="s">
        <v>86</v>
      </c>
      <c r="M114" s="29" t="s">
        <v>88</v>
      </c>
      <c r="N114" s="35"/>
      <c r="O114" s="29"/>
      <c r="P114" s="34"/>
      <c r="Q114" s="96"/>
      <c r="R114" s="30" t="s">
        <v>50</v>
      </c>
      <c r="S114" s="221" t="str">
        <f>IF(GMP[[#This Row],[P.I.C 2]]="", "", IFERROR(VLOOKUP(GMP[[#This Row],[P.I.C 2]],Mapping_PIC_FUD[], 2, FALSE), ""))</f>
        <v/>
      </c>
      <c r="T114" s="28"/>
      <c r="U114" s="84" t="str">
        <f>GMP[[#This Row],[Following up Dept. 2]]&amp;GMP[[#This Row],[Status]]</f>
        <v>On Going</v>
      </c>
      <c r="V114" s="231"/>
      <c r="W114" s="36"/>
      <c r="X114" s="29" t="str">
        <f>IF(W114="","No",IF(OR(W114&lt;=Y114),"Yes","No"))</f>
        <v>No</v>
      </c>
      <c r="Y114" s="40"/>
      <c r="Z114" s="29"/>
    </row>
    <row r="115" spans="1:26" ht="175.8" hidden="1" customHeight="1" x14ac:dyDescent="0.45">
      <c r="A115" s="33">
        <f t="shared" ref="A115:A116" si="21">ROW()-4</f>
        <v>111</v>
      </c>
      <c r="B115" s="33" t="s">
        <v>393</v>
      </c>
      <c r="C115" s="227">
        <v>107801</v>
      </c>
      <c r="D115" s="29" t="s">
        <v>51</v>
      </c>
      <c r="E115" s="52">
        <v>45800</v>
      </c>
      <c r="F115" s="27" t="s">
        <v>58</v>
      </c>
      <c r="G115" s="27" t="s">
        <v>90</v>
      </c>
      <c r="H115" s="35" t="s">
        <v>508</v>
      </c>
      <c r="I115" s="33" t="s">
        <v>120</v>
      </c>
      <c r="J115" s="246"/>
      <c r="K115" s="27">
        <v>22</v>
      </c>
      <c r="L115" s="29" t="s">
        <v>86</v>
      </c>
      <c r="M115" s="29" t="s">
        <v>90</v>
      </c>
      <c r="N115" s="35" t="s">
        <v>59</v>
      </c>
      <c r="O115" s="29"/>
      <c r="P115" s="34"/>
      <c r="Q115" s="96"/>
      <c r="R115" s="30" t="s">
        <v>50</v>
      </c>
      <c r="S115" s="221" t="str">
        <f>IF(GMP[[#This Row],[P.I.C 2]]="", "", IFERROR(VLOOKUP(GMP[[#This Row],[P.I.C 2]],Mapping_PIC_FUD[], 2, FALSE), ""))</f>
        <v/>
      </c>
      <c r="T115" s="28"/>
      <c r="U115" s="84" t="str">
        <f>GMP[[#This Row],[Following up Dept. 2]]&amp;GMP[[#This Row],[Status]]</f>
        <v>On Going</v>
      </c>
      <c r="V115" s="231"/>
      <c r="W115" s="36"/>
      <c r="X115" s="29" t="str">
        <f t="shared" ref="X115:X116" si="22">IF(W115="","No",IF(OR(W115&lt;=Y115),"Yes","No"))</f>
        <v>No</v>
      </c>
      <c r="Y115" s="40"/>
      <c r="Z115" s="29"/>
    </row>
    <row r="116" spans="1:26" ht="175.8" hidden="1" customHeight="1" x14ac:dyDescent="0.45">
      <c r="A116" s="33">
        <f t="shared" si="21"/>
        <v>112</v>
      </c>
      <c r="B116" s="33" t="s">
        <v>393</v>
      </c>
      <c r="C116" s="227">
        <v>107801</v>
      </c>
      <c r="D116" s="29" t="s">
        <v>51</v>
      </c>
      <c r="E116" s="52">
        <v>45800</v>
      </c>
      <c r="F116" s="27" t="s">
        <v>58</v>
      </c>
      <c r="G116" s="27" t="s">
        <v>53</v>
      </c>
      <c r="H116" s="35" t="s">
        <v>508</v>
      </c>
      <c r="I116" s="33" t="s">
        <v>120</v>
      </c>
      <c r="J116" s="246"/>
      <c r="K116" s="27">
        <v>22</v>
      </c>
      <c r="L116" s="29" t="s">
        <v>86</v>
      </c>
      <c r="M116" s="29" t="s">
        <v>53</v>
      </c>
      <c r="N116" s="35"/>
      <c r="O116" s="29"/>
      <c r="P116" s="34"/>
      <c r="Q116" s="96"/>
      <c r="R116" s="30" t="s">
        <v>50</v>
      </c>
      <c r="S116" s="221" t="str">
        <f>IF(GMP[[#This Row],[P.I.C 2]]="", "", IFERROR(VLOOKUP(GMP[[#This Row],[P.I.C 2]],Mapping_PIC_FUD[], 2, FALSE), ""))</f>
        <v/>
      </c>
      <c r="T116" s="28"/>
      <c r="U116" s="84" t="str">
        <f>GMP[[#This Row],[Following up Dept. 2]]&amp;GMP[[#This Row],[Status]]</f>
        <v>On Going</v>
      </c>
      <c r="V116" s="231"/>
      <c r="W116" s="36"/>
      <c r="X116" s="29" t="str">
        <f t="shared" si="22"/>
        <v>No</v>
      </c>
      <c r="Y116" s="40"/>
      <c r="Z116" s="29"/>
    </row>
    <row r="117" spans="1:26" ht="175.8" hidden="1" customHeight="1" x14ac:dyDescent="0.45">
      <c r="A117" s="33">
        <f>ROW()-4</f>
        <v>113</v>
      </c>
      <c r="B117" s="33" t="s">
        <v>393</v>
      </c>
      <c r="C117" s="227">
        <v>107801</v>
      </c>
      <c r="D117" s="29" t="s">
        <v>51</v>
      </c>
      <c r="E117" s="52">
        <v>45800</v>
      </c>
      <c r="F117" s="27" t="s">
        <v>58</v>
      </c>
      <c r="G117" s="27" t="s">
        <v>88</v>
      </c>
      <c r="H117" s="35" t="s">
        <v>506</v>
      </c>
      <c r="I117" s="33" t="s">
        <v>117</v>
      </c>
      <c r="J117" s="29" t="s">
        <v>107</v>
      </c>
      <c r="K117" s="27">
        <v>22</v>
      </c>
      <c r="L117" s="29" t="s">
        <v>86</v>
      </c>
      <c r="M117" s="29" t="s">
        <v>88</v>
      </c>
      <c r="N117" s="35" t="s">
        <v>288</v>
      </c>
      <c r="O117" s="29" t="s">
        <v>86</v>
      </c>
      <c r="P117" s="34">
        <v>45800</v>
      </c>
      <c r="Q117" s="96"/>
      <c r="R117" s="30" t="s">
        <v>55</v>
      </c>
      <c r="S117" s="29" t="s">
        <v>86</v>
      </c>
      <c r="T117" s="28"/>
      <c r="U117" s="84" t="str">
        <f>GMP[[#This Row],[Following up Dept. 2]]&amp;GMP[[#This Row],[Status]]</f>
        <v>Ms. Huệ NguyễnCompleted</v>
      </c>
      <c r="V117" s="231">
        <v>22</v>
      </c>
      <c r="W117" s="34">
        <v>45800</v>
      </c>
      <c r="X117" s="29" t="str">
        <f>IF(W117="","No",IF(OR(W117&lt;=Y117),"Yes","No"))</f>
        <v>Yes</v>
      </c>
      <c r="Y117" s="34">
        <v>45800</v>
      </c>
      <c r="Z117" s="29"/>
    </row>
    <row r="118" spans="1:26" ht="153.6" hidden="1" customHeight="1" x14ac:dyDescent="0.45">
      <c r="A118" s="33">
        <f t="shared" si="18"/>
        <v>114</v>
      </c>
      <c r="B118" s="33" t="s">
        <v>293</v>
      </c>
      <c r="C118" s="227">
        <v>100213</v>
      </c>
      <c r="D118" s="29" t="s">
        <v>14</v>
      </c>
      <c r="E118" s="52">
        <v>45801</v>
      </c>
      <c r="F118" s="27" t="s">
        <v>27</v>
      </c>
      <c r="G118" s="27" t="s">
        <v>87</v>
      </c>
      <c r="H118" s="35" t="s">
        <v>509</v>
      </c>
      <c r="I118" s="33" t="s">
        <v>134</v>
      </c>
      <c r="J118" s="249" t="s">
        <v>510</v>
      </c>
      <c r="K118" s="27">
        <v>22</v>
      </c>
      <c r="L118" s="29" t="s">
        <v>54</v>
      </c>
      <c r="M118" s="29" t="str">
        <f>IF(L118="", "", IFERROR(VLOOKUP(L118,Mapping_PIC_FUD[], 2, FALSE), ""))</f>
        <v>Packing</v>
      </c>
      <c r="N118" s="35"/>
      <c r="O118" s="29"/>
      <c r="P118" s="34"/>
      <c r="Q118" s="96"/>
      <c r="R118" s="30" t="s">
        <v>50</v>
      </c>
      <c r="S118" s="221" t="str">
        <f>IF(GMP[[#This Row],[P.I.C 2]]="", "", IFERROR(VLOOKUP(GMP[[#This Row],[P.I.C 2]],Mapping_PIC_FUD[], 2, FALSE), ""))</f>
        <v/>
      </c>
      <c r="T118" s="28"/>
      <c r="U118" s="84" t="str">
        <f>GMP[[#This Row],[Following up Dept. 2]]&amp;GMP[[#This Row],[Status]]</f>
        <v>On Going</v>
      </c>
      <c r="V118" s="231"/>
      <c r="W118" s="36"/>
      <c r="X118" s="29" t="str">
        <f t="shared" si="17"/>
        <v>No</v>
      </c>
      <c r="Y118" s="40"/>
      <c r="Z118" s="29"/>
    </row>
    <row r="119" spans="1:26" ht="153.6" hidden="1" customHeight="1" x14ac:dyDescent="0.45">
      <c r="A119" s="33">
        <f t="shared" si="18"/>
        <v>115</v>
      </c>
      <c r="B119" s="33" t="s">
        <v>398</v>
      </c>
      <c r="C119" s="227">
        <v>108937</v>
      </c>
      <c r="D119" s="29" t="s">
        <v>14</v>
      </c>
      <c r="E119" s="52">
        <v>45801</v>
      </c>
      <c r="F119" s="97" t="s">
        <v>58</v>
      </c>
      <c r="G119" s="27" t="s">
        <v>94</v>
      </c>
      <c r="H119" s="35" t="s">
        <v>557</v>
      </c>
      <c r="I119" s="33" t="s">
        <v>120</v>
      </c>
      <c r="J119" s="98" t="s">
        <v>558</v>
      </c>
      <c r="K119" s="27">
        <v>22</v>
      </c>
      <c r="L119" s="29" t="s">
        <v>54</v>
      </c>
      <c r="M119" s="29" t="str">
        <f>IF(L119="", "", IFERROR(VLOOKUP(L119,Mapping_PIC_FUD[], 2, FALSE), ""))</f>
        <v>Packing</v>
      </c>
      <c r="N119" s="35"/>
      <c r="O119" s="29"/>
      <c r="P119" s="34"/>
      <c r="Q119" s="96"/>
      <c r="R119" s="30" t="s">
        <v>50</v>
      </c>
      <c r="S119" s="221" t="str">
        <f>IF(GMP[[#This Row],[P.I.C 2]]="", "", IFERROR(VLOOKUP(GMP[[#This Row],[P.I.C 2]],Mapping_PIC_FUD[], 2, FALSE), ""))</f>
        <v/>
      </c>
      <c r="T119" s="28"/>
      <c r="U119" s="84" t="str">
        <f>GMP[[#This Row],[Following up Dept. 2]]&amp;GMP[[#This Row],[Status]]</f>
        <v>On Going</v>
      </c>
      <c r="V119" s="231"/>
      <c r="W119" s="36"/>
      <c r="X119" s="29" t="str">
        <f t="shared" si="17"/>
        <v>No</v>
      </c>
      <c r="Y119" s="40"/>
      <c r="Z119" s="29"/>
    </row>
    <row r="120" spans="1:26" ht="212.4" hidden="1" customHeight="1" x14ac:dyDescent="0.45">
      <c r="A120" s="33">
        <f t="shared" si="18"/>
        <v>116</v>
      </c>
      <c r="B120" s="33" t="s">
        <v>399</v>
      </c>
      <c r="C120" s="227">
        <v>107224</v>
      </c>
      <c r="D120" s="29" t="s">
        <v>56</v>
      </c>
      <c r="E120" s="52">
        <v>45801</v>
      </c>
      <c r="F120" s="27" t="s">
        <v>58</v>
      </c>
      <c r="G120" s="27" t="s">
        <v>429</v>
      </c>
      <c r="H120" s="31" t="s">
        <v>511</v>
      </c>
      <c r="I120" s="33" t="s">
        <v>120</v>
      </c>
      <c r="J120" s="248" t="s">
        <v>430</v>
      </c>
      <c r="K120" s="27">
        <v>22</v>
      </c>
      <c r="L120" s="29"/>
      <c r="M120" s="29" t="str">
        <f>IF(L120="", "", IFERROR(VLOOKUP(L120,Mapping_PIC_FUD[], 2, FALSE), ""))</f>
        <v/>
      </c>
      <c r="N120" s="35"/>
      <c r="O120" s="29"/>
      <c r="P120" s="34"/>
      <c r="Q120" s="96"/>
      <c r="R120" s="30" t="s">
        <v>50</v>
      </c>
      <c r="S120" s="221" t="str">
        <f>IF(GMP[[#This Row],[P.I.C 2]]="", "", IFERROR(VLOOKUP(GMP[[#This Row],[P.I.C 2]],Mapping_PIC_FUD[], 2, FALSE), ""))</f>
        <v/>
      </c>
      <c r="T120" s="28"/>
      <c r="U120" s="84" t="str">
        <f>GMP[[#This Row],[Following up Dept. 2]]&amp;GMP[[#This Row],[Status]]</f>
        <v>On Going</v>
      </c>
      <c r="V120" s="231"/>
      <c r="W120" s="36"/>
      <c r="X120" s="29" t="str">
        <f t="shared" si="17"/>
        <v>No</v>
      </c>
      <c r="Y120" s="40"/>
      <c r="Z120" s="29"/>
    </row>
    <row r="121" spans="1:26" ht="116.4" customHeight="1" x14ac:dyDescent="0.45">
      <c r="A121" s="33">
        <f t="shared" si="18"/>
        <v>117</v>
      </c>
      <c r="B121" s="33" t="s">
        <v>399</v>
      </c>
      <c r="C121" s="227">
        <v>107224</v>
      </c>
      <c r="D121" s="29" t="s">
        <v>56</v>
      </c>
      <c r="E121" s="52">
        <v>45801</v>
      </c>
      <c r="F121" s="27" t="s">
        <v>58</v>
      </c>
      <c r="G121" s="27" t="s">
        <v>144</v>
      </c>
      <c r="H121" s="31" t="s">
        <v>513</v>
      </c>
      <c r="I121" s="33" t="s">
        <v>121</v>
      </c>
      <c r="J121" s="249" t="s">
        <v>512</v>
      </c>
      <c r="K121" s="27">
        <v>22</v>
      </c>
      <c r="L121" s="29" t="s">
        <v>8</v>
      </c>
      <c r="M121" s="29" t="str">
        <f>IF(L121="", "", IFERROR(VLOOKUP(L121,Mapping_PIC_FUD[], 2, FALSE), ""))</f>
        <v>Roasting</v>
      </c>
      <c r="N121" s="35"/>
      <c r="O121" s="29"/>
      <c r="P121" s="34"/>
      <c r="Q121" s="96"/>
      <c r="R121" s="30" t="s">
        <v>50</v>
      </c>
      <c r="S121" s="221" t="str">
        <f>IF(GMP[[#This Row],[P.I.C 2]]="", "", IFERROR(VLOOKUP(GMP[[#This Row],[P.I.C 2]],Mapping_PIC_FUD[], 2, FALSE), ""))</f>
        <v/>
      </c>
      <c r="T121" s="28"/>
      <c r="U121" s="84" t="str">
        <f>GMP[[#This Row],[Following up Dept. 2]]&amp;GMP[[#This Row],[Status]]</f>
        <v>On Going</v>
      </c>
      <c r="V121" s="231"/>
      <c r="W121" s="36"/>
      <c r="X121" s="29" t="str">
        <f t="shared" ref="X121:X125" si="23">IF(W121="","No",IF(OR(W121&lt;=Y121),"Yes","No"))</f>
        <v>No</v>
      </c>
      <c r="Y121" s="40"/>
      <c r="Z121" s="29"/>
    </row>
    <row r="122" spans="1:26" ht="116.4" customHeight="1" x14ac:dyDescent="0.45">
      <c r="A122" s="33">
        <f t="shared" si="18"/>
        <v>118</v>
      </c>
      <c r="B122" s="33" t="s">
        <v>399</v>
      </c>
      <c r="C122" s="227">
        <v>107224</v>
      </c>
      <c r="D122" s="29" t="s">
        <v>56</v>
      </c>
      <c r="E122" s="52">
        <v>45801</v>
      </c>
      <c r="F122" s="27" t="s">
        <v>58</v>
      </c>
      <c r="G122" s="27" t="s">
        <v>144</v>
      </c>
      <c r="H122" s="31" t="s">
        <v>515</v>
      </c>
      <c r="I122" s="33" t="s">
        <v>118</v>
      </c>
      <c r="J122" s="249" t="s">
        <v>514</v>
      </c>
      <c r="K122" s="27">
        <v>22</v>
      </c>
      <c r="L122" s="29" t="s">
        <v>8</v>
      </c>
      <c r="M122" s="29" t="str">
        <f>IF(L122="", "", IFERROR(VLOOKUP(L122,Mapping_PIC_FUD[], 2, FALSE), ""))</f>
        <v>Roasting</v>
      </c>
      <c r="N122" s="35"/>
      <c r="O122" s="29"/>
      <c r="P122" s="34"/>
      <c r="Q122" s="96"/>
      <c r="R122" s="30" t="s">
        <v>50</v>
      </c>
      <c r="S122" s="221" t="str">
        <f>IF(GMP[[#This Row],[P.I.C 2]]="", "", IFERROR(VLOOKUP(GMP[[#This Row],[P.I.C 2]],Mapping_PIC_FUD[], 2, FALSE), ""))</f>
        <v/>
      </c>
      <c r="T122" s="28"/>
      <c r="U122" s="84" t="str">
        <f>GMP[[#This Row],[Following up Dept. 2]]&amp;GMP[[#This Row],[Status]]</f>
        <v>On Going</v>
      </c>
      <c r="V122" s="231"/>
      <c r="W122" s="36"/>
      <c r="X122" s="29" t="str">
        <f t="shared" si="23"/>
        <v>No</v>
      </c>
      <c r="Y122" s="40"/>
      <c r="Z122" s="29"/>
    </row>
    <row r="123" spans="1:26" ht="135.6" customHeight="1" x14ac:dyDescent="0.45">
      <c r="A123" s="33">
        <f t="shared" si="18"/>
        <v>119</v>
      </c>
      <c r="B123" s="33" t="s">
        <v>399</v>
      </c>
      <c r="C123" s="227">
        <v>107224</v>
      </c>
      <c r="D123" s="29" t="s">
        <v>56</v>
      </c>
      <c r="E123" s="52">
        <v>45801</v>
      </c>
      <c r="F123" s="27" t="s">
        <v>58</v>
      </c>
      <c r="G123" s="27" t="s">
        <v>144</v>
      </c>
      <c r="H123" s="31" t="s">
        <v>517</v>
      </c>
      <c r="I123" s="33" t="s">
        <v>122</v>
      </c>
      <c r="J123" s="250" t="s">
        <v>516</v>
      </c>
      <c r="K123" s="27">
        <v>22</v>
      </c>
      <c r="L123" s="29" t="s">
        <v>8</v>
      </c>
      <c r="M123" s="29" t="str">
        <f>IF(L123="", "", IFERROR(VLOOKUP(L123,Mapping_PIC_FUD[], 2, FALSE), ""))</f>
        <v>Roasting</v>
      </c>
      <c r="N123" s="35"/>
      <c r="O123" s="29"/>
      <c r="P123" s="34"/>
      <c r="Q123" s="96"/>
      <c r="R123" s="30" t="s">
        <v>50</v>
      </c>
      <c r="S123" s="221" t="str">
        <f>IF(GMP[[#This Row],[P.I.C 2]]="", "", IFERROR(VLOOKUP(GMP[[#This Row],[P.I.C 2]],Mapping_PIC_FUD[], 2, FALSE), ""))</f>
        <v/>
      </c>
      <c r="T123" s="28"/>
      <c r="U123" s="84" t="str">
        <f>GMP[[#This Row],[Following up Dept. 2]]&amp;GMP[[#This Row],[Status]]</f>
        <v>On Going</v>
      </c>
      <c r="V123" s="231"/>
      <c r="W123" s="36"/>
      <c r="X123" s="29" t="str">
        <f t="shared" si="23"/>
        <v>No</v>
      </c>
      <c r="Y123" s="40"/>
      <c r="Z123" s="29"/>
    </row>
    <row r="124" spans="1:26" ht="212.4" customHeight="1" x14ac:dyDescent="0.45">
      <c r="A124" s="33">
        <f t="shared" si="18"/>
        <v>120</v>
      </c>
      <c r="B124" s="33" t="s">
        <v>399</v>
      </c>
      <c r="C124" s="227">
        <v>107224</v>
      </c>
      <c r="D124" s="29" t="s">
        <v>56</v>
      </c>
      <c r="E124" s="52">
        <v>45801</v>
      </c>
      <c r="F124" s="27" t="s">
        <v>58</v>
      </c>
      <c r="G124" s="27" t="s">
        <v>144</v>
      </c>
      <c r="H124" s="31" t="s">
        <v>520</v>
      </c>
      <c r="I124" s="33" t="s">
        <v>121</v>
      </c>
      <c r="J124" s="249" t="s">
        <v>518</v>
      </c>
      <c r="K124" s="27">
        <v>22</v>
      </c>
      <c r="L124" s="29" t="s">
        <v>8</v>
      </c>
      <c r="M124" s="29" t="str">
        <f>IF(L124="", "", IFERROR(VLOOKUP(L124,Mapping_PIC_FUD[], 2, FALSE), ""))</f>
        <v>Roasting</v>
      </c>
      <c r="N124" s="35"/>
      <c r="O124" s="29"/>
      <c r="P124" s="34"/>
      <c r="Q124" s="96"/>
      <c r="R124" s="30" t="s">
        <v>50</v>
      </c>
      <c r="S124" s="221" t="str">
        <f>IF(GMP[[#This Row],[P.I.C 2]]="", "", IFERROR(VLOOKUP(GMP[[#This Row],[P.I.C 2]],Mapping_PIC_FUD[], 2, FALSE), ""))</f>
        <v/>
      </c>
      <c r="T124" s="28"/>
      <c r="U124" s="84" t="str">
        <f>GMP[[#This Row],[Following up Dept. 2]]&amp;GMP[[#This Row],[Status]]</f>
        <v>On Going</v>
      </c>
      <c r="V124" s="231"/>
      <c r="W124" s="36"/>
      <c r="X124" s="29" t="str">
        <f t="shared" si="23"/>
        <v>No</v>
      </c>
      <c r="Y124" s="40"/>
      <c r="Z124" s="29"/>
    </row>
    <row r="125" spans="1:26" ht="212.4" customHeight="1" x14ac:dyDescent="0.45">
      <c r="A125" s="33">
        <f t="shared" si="18"/>
        <v>121</v>
      </c>
      <c r="B125" s="33" t="s">
        <v>399</v>
      </c>
      <c r="C125" s="227">
        <v>107224</v>
      </c>
      <c r="D125" s="29" t="s">
        <v>56</v>
      </c>
      <c r="E125" s="52">
        <v>45801</v>
      </c>
      <c r="F125" s="27" t="s">
        <v>58</v>
      </c>
      <c r="G125" s="27" t="s">
        <v>144</v>
      </c>
      <c r="H125" s="31" t="s">
        <v>521</v>
      </c>
      <c r="I125" s="33" t="s">
        <v>134</v>
      </c>
      <c r="J125" s="249" t="s">
        <v>519</v>
      </c>
      <c r="K125" s="27">
        <v>22</v>
      </c>
      <c r="L125" s="29" t="s">
        <v>8</v>
      </c>
      <c r="M125" s="29" t="str">
        <f>IF(L125="", "", IFERROR(VLOOKUP(L125,Mapping_PIC_FUD[], 2, FALSE), ""))</f>
        <v>Roasting</v>
      </c>
      <c r="N125" s="35"/>
      <c r="O125" s="29"/>
      <c r="P125" s="34"/>
      <c r="Q125" s="96"/>
      <c r="R125" s="30" t="s">
        <v>50</v>
      </c>
      <c r="S125" s="221" t="str">
        <f>IF(GMP[[#This Row],[P.I.C 2]]="", "", IFERROR(VLOOKUP(GMP[[#This Row],[P.I.C 2]],Mapping_PIC_FUD[], 2, FALSE), ""))</f>
        <v/>
      </c>
      <c r="T125" s="28"/>
      <c r="U125" s="84" t="str">
        <f>GMP[[#This Row],[Following up Dept. 2]]&amp;GMP[[#This Row],[Status]]</f>
        <v>On Going</v>
      </c>
      <c r="V125" s="231"/>
      <c r="W125" s="36"/>
      <c r="X125" s="29" t="str">
        <f t="shared" si="23"/>
        <v>No</v>
      </c>
      <c r="Y125" s="40"/>
      <c r="Z125" s="29"/>
    </row>
    <row r="126" spans="1:26" ht="153.6" hidden="1" customHeight="1" x14ac:dyDescent="0.45">
      <c r="A126" s="33">
        <f t="shared" si="18"/>
        <v>122</v>
      </c>
      <c r="B126" s="33" t="s">
        <v>400</v>
      </c>
      <c r="C126" s="227">
        <v>106257</v>
      </c>
      <c r="D126" s="29" t="s">
        <v>14</v>
      </c>
      <c r="E126" s="52">
        <v>45801</v>
      </c>
      <c r="F126" s="27" t="s">
        <v>10</v>
      </c>
      <c r="G126" s="27" t="s">
        <v>308</v>
      </c>
      <c r="H126" s="35" t="s">
        <v>524</v>
      </c>
      <c r="I126" s="33" t="s">
        <v>121</v>
      </c>
      <c r="J126" s="246" t="s">
        <v>431</v>
      </c>
      <c r="K126" s="27">
        <v>22</v>
      </c>
      <c r="L126" s="29" t="s">
        <v>105</v>
      </c>
      <c r="M126" s="29" t="str">
        <f>IF(L126="", "", IFERROR(VLOOKUP(L126,Mapping_PIC_FUD[], 2, FALSE), ""))</f>
        <v>QA/QC</v>
      </c>
      <c r="N126" s="35" t="s">
        <v>279</v>
      </c>
      <c r="O126" s="29"/>
      <c r="P126" s="34"/>
      <c r="Q126" s="96"/>
      <c r="R126" s="30" t="s">
        <v>50</v>
      </c>
      <c r="S126" s="221" t="str">
        <f>IF(GMP[[#This Row],[P.I.C 2]]="", "", IFERROR(VLOOKUP(GMP[[#This Row],[P.I.C 2]],Mapping_PIC_FUD[], 2, FALSE), ""))</f>
        <v/>
      </c>
      <c r="T126" s="28"/>
      <c r="U126" s="84" t="str">
        <f>GMP[[#This Row],[Following up Dept. 2]]&amp;GMP[[#This Row],[Status]]</f>
        <v>On Going</v>
      </c>
      <c r="V126" s="231"/>
      <c r="W126" s="36"/>
      <c r="X126" s="29" t="str">
        <f t="shared" si="17"/>
        <v>No</v>
      </c>
      <c r="Y126" s="40"/>
      <c r="Z126" s="29"/>
    </row>
    <row r="127" spans="1:26" ht="153.6" hidden="1" customHeight="1" x14ac:dyDescent="0.45">
      <c r="A127" s="33">
        <f t="shared" si="18"/>
        <v>123</v>
      </c>
      <c r="B127" s="33" t="s">
        <v>400</v>
      </c>
      <c r="C127" s="227">
        <v>106257</v>
      </c>
      <c r="D127" s="29" t="s">
        <v>14</v>
      </c>
      <c r="E127" s="52">
        <v>45801</v>
      </c>
      <c r="F127" s="27" t="s">
        <v>10</v>
      </c>
      <c r="G127" s="27" t="s">
        <v>308</v>
      </c>
      <c r="H127" s="35" t="s">
        <v>523</v>
      </c>
      <c r="I127" s="33" t="s">
        <v>121</v>
      </c>
      <c r="J127" s="246" t="s">
        <v>432</v>
      </c>
      <c r="K127" s="27">
        <v>22</v>
      </c>
      <c r="L127" s="29" t="s">
        <v>105</v>
      </c>
      <c r="M127" s="29" t="str">
        <f>IF(L127="", "", IFERROR(VLOOKUP(L127,Mapping_PIC_FUD[], 2, FALSE), ""))</f>
        <v>QA/QC</v>
      </c>
      <c r="N127" s="35" t="s">
        <v>522</v>
      </c>
      <c r="O127" s="29" t="s">
        <v>105</v>
      </c>
      <c r="P127" s="34">
        <v>45838</v>
      </c>
      <c r="Q127" s="96"/>
      <c r="R127" s="30" t="s">
        <v>50</v>
      </c>
      <c r="S127" s="221" t="str">
        <f>IF(GMP[[#This Row],[P.I.C 2]]="", "", IFERROR(VLOOKUP(GMP[[#This Row],[P.I.C 2]],Mapping_PIC_FUD[], 2, FALSE), ""))</f>
        <v>QA/QC</v>
      </c>
      <c r="T127" s="28"/>
      <c r="U127" s="84" t="str">
        <f>GMP[[#This Row],[Following up Dept. 2]]&amp;GMP[[#This Row],[Status]]</f>
        <v>QA/QCOn Going</v>
      </c>
      <c r="V127" s="231"/>
      <c r="W127" s="36"/>
      <c r="X127" s="29" t="str">
        <f t="shared" si="17"/>
        <v>No</v>
      </c>
      <c r="Y127" s="40"/>
      <c r="Z127" s="29"/>
    </row>
    <row r="128" spans="1:26" ht="153.6" hidden="1" customHeight="1" x14ac:dyDescent="0.45">
      <c r="A128" s="33">
        <f t="shared" si="18"/>
        <v>124</v>
      </c>
      <c r="B128" s="33" t="s">
        <v>176</v>
      </c>
      <c r="C128" s="227">
        <v>105835</v>
      </c>
      <c r="D128" s="29" t="s">
        <v>51</v>
      </c>
      <c r="E128" s="52">
        <v>45801</v>
      </c>
      <c r="F128" s="27" t="s">
        <v>58</v>
      </c>
      <c r="G128" s="27" t="s">
        <v>257</v>
      </c>
      <c r="H128" s="35" t="s">
        <v>525</v>
      </c>
      <c r="I128" s="33" t="s">
        <v>122</v>
      </c>
      <c r="J128" s="245"/>
      <c r="K128" s="27">
        <v>22</v>
      </c>
      <c r="L128" s="29" t="s">
        <v>102</v>
      </c>
      <c r="M128" s="29" t="str">
        <f>IF(L128="", "", IFERROR(VLOOKUP(L128,Mapping_PIC_FUD[], 2, FALSE), ""))</f>
        <v>HR</v>
      </c>
      <c r="N128" s="35"/>
      <c r="O128" s="29"/>
      <c r="P128" s="34"/>
      <c r="Q128" s="96"/>
      <c r="R128" s="30" t="s">
        <v>50</v>
      </c>
      <c r="S128" s="221" t="str">
        <f>IF(GMP[[#This Row],[P.I.C 2]]="", "", IFERROR(VLOOKUP(GMP[[#This Row],[P.I.C 2]],Mapping_PIC_FUD[], 2, FALSE), ""))</f>
        <v/>
      </c>
      <c r="T128" s="28"/>
      <c r="U128" s="30" t="str">
        <f>GMP[[#This Row],[Following up Dept. 2]]&amp;GMP[[#This Row],[Status]]</f>
        <v>On Going</v>
      </c>
      <c r="V128" s="231"/>
      <c r="W128" s="36"/>
      <c r="X128" s="29" t="str">
        <f t="shared" ref="X128:X159" si="24">IF(W128="","No",IF(OR(W128&lt;=Y128),"Yes","No"))</f>
        <v>No</v>
      </c>
      <c r="Y128" s="40"/>
      <c r="Z128" s="29"/>
    </row>
    <row r="129" spans="1:26" ht="153.6" hidden="1" customHeight="1" x14ac:dyDescent="0.45">
      <c r="A129" s="33">
        <f t="shared" si="18"/>
        <v>125</v>
      </c>
      <c r="B129" s="33" t="s">
        <v>176</v>
      </c>
      <c r="C129" s="227">
        <v>105835</v>
      </c>
      <c r="D129" s="29" t="s">
        <v>51</v>
      </c>
      <c r="E129" s="52">
        <v>45801</v>
      </c>
      <c r="F129" s="27" t="s">
        <v>27</v>
      </c>
      <c r="G129" s="27" t="s">
        <v>94</v>
      </c>
      <c r="H129" s="35" t="s">
        <v>526</v>
      </c>
      <c r="I129" s="33" t="s">
        <v>120</v>
      </c>
      <c r="J129" s="245"/>
      <c r="K129" s="27">
        <v>22</v>
      </c>
      <c r="L129" s="29" t="s">
        <v>102</v>
      </c>
      <c r="M129" s="29" t="str">
        <f>IF(L129="", "", IFERROR(VLOOKUP(L129,Mapping_PIC_FUD[], 2, FALSE), ""))</f>
        <v>HR</v>
      </c>
      <c r="N129" s="35" t="s">
        <v>556</v>
      </c>
      <c r="O129" s="29"/>
      <c r="P129" s="34"/>
      <c r="Q129" s="96"/>
      <c r="R129" s="30" t="s">
        <v>50</v>
      </c>
      <c r="S129" s="221" t="str">
        <f>IF(GMP[[#This Row],[P.I.C 2]]="", "", IFERROR(VLOOKUP(GMP[[#This Row],[P.I.C 2]],Mapping_PIC_FUD[], 2, FALSE), ""))</f>
        <v/>
      </c>
      <c r="T129" s="28"/>
      <c r="U129" s="30" t="str">
        <f>GMP[[#This Row],[Following up Dept. 2]]&amp;GMP[[#This Row],[Status]]</f>
        <v>On Going</v>
      </c>
      <c r="V129" s="231"/>
      <c r="W129" s="36"/>
      <c r="X129" s="29" t="str">
        <f t="shared" si="24"/>
        <v>No</v>
      </c>
      <c r="Y129" s="40"/>
      <c r="Z129" s="29"/>
    </row>
    <row r="130" spans="1:26" ht="153.6" hidden="1" customHeight="1" x14ac:dyDescent="0.45">
      <c r="A130" s="33">
        <f t="shared" si="18"/>
        <v>126</v>
      </c>
      <c r="B130" s="33" t="s">
        <v>401</v>
      </c>
      <c r="C130" s="227">
        <v>109067</v>
      </c>
      <c r="D130" s="29" t="s">
        <v>90</v>
      </c>
      <c r="E130" s="52">
        <v>45801</v>
      </c>
      <c r="F130" s="27" t="s">
        <v>58</v>
      </c>
      <c r="G130" s="27" t="s">
        <v>87</v>
      </c>
      <c r="H130" s="35" t="s">
        <v>433</v>
      </c>
      <c r="I130" s="33" t="s">
        <v>122</v>
      </c>
      <c r="J130" s="246" t="s">
        <v>434</v>
      </c>
      <c r="K130" s="27">
        <v>22</v>
      </c>
      <c r="L130" s="29" t="s">
        <v>54</v>
      </c>
      <c r="M130" s="29" t="str">
        <f>IF(L130="", "", IFERROR(VLOOKUP(L130,Mapping_PIC_FUD[], 2, FALSE), ""))</f>
        <v>Packing</v>
      </c>
      <c r="N130" s="35" t="s">
        <v>288</v>
      </c>
      <c r="O130" s="29" t="s">
        <v>54</v>
      </c>
      <c r="P130" s="34">
        <v>45801</v>
      </c>
      <c r="Q130" s="96"/>
      <c r="R130" s="30" t="s">
        <v>55</v>
      </c>
      <c r="S130" s="221" t="str">
        <f>IF(GMP[[#This Row],[P.I.C 2]]="", "", IFERROR(VLOOKUP(GMP[[#This Row],[P.I.C 2]],Mapping_PIC_FUD[], 2, FALSE), ""))</f>
        <v>Packing</v>
      </c>
      <c r="T130" s="28"/>
      <c r="U130" s="30" t="str">
        <f>GMP[[#This Row],[Following up Dept. 2]]&amp;GMP[[#This Row],[Status]]</f>
        <v>PackingCompleted</v>
      </c>
      <c r="V130" s="231">
        <v>22</v>
      </c>
      <c r="W130" s="34">
        <v>45801</v>
      </c>
      <c r="X130" s="29" t="str">
        <f t="shared" si="24"/>
        <v>Yes</v>
      </c>
      <c r="Y130" s="34">
        <v>45801</v>
      </c>
      <c r="Z130" s="29"/>
    </row>
    <row r="131" spans="1:26" ht="153.6" hidden="1" customHeight="1" x14ac:dyDescent="0.45">
      <c r="A131" s="33">
        <f t="shared" si="18"/>
        <v>127</v>
      </c>
      <c r="B131" s="33" t="s">
        <v>402</v>
      </c>
      <c r="C131" s="227">
        <v>106972</v>
      </c>
      <c r="D131" s="29" t="s">
        <v>14</v>
      </c>
      <c r="E131" s="52">
        <v>45801</v>
      </c>
      <c r="F131" s="27" t="s">
        <v>58</v>
      </c>
      <c r="G131" s="27" t="s">
        <v>308</v>
      </c>
      <c r="H131" s="35" t="s">
        <v>527</v>
      </c>
      <c r="I131" s="33" t="s">
        <v>120</v>
      </c>
      <c r="J131" s="246" t="s">
        <v>435</v>
      </c>
      <c r="K131" s="27">
        <v>22</v>
      </c>
      <c r="L131" s="29" t="s">
        <v>105</v>
      </c>
      <c r="M131" s="29" t="str">
        <f>IF(L131="", "", IFERROR(VLOOKUP(L131,Mapping_PIC_FUD[], 2, FALSE), ""))</f>
        <v>QA/QC</v>
      </c>
      <c r="N131" s="35"/>
      <c r="O131" s="29"/>
      <c r="P131" s="34"/>
      <c r="Q131" s="96"/>
      <c r="R131" s="30" t="s">
        <v>50</v>
      </c>
      <c r="S131" s="221" t="str">
        <f>IF(GMP[[#This Row],[P.I.C 2]]="", "", IFERROR(VLOOKUP(GMP[[#This Row],[P.I.C 2]],Mapping_PIC_FUD[], 2, FALSE), ""))</f>
        <v/>
      </c>
      <c r="T131" s="28"/>
      <c r="U131" s="30" t="str">
        <f>GMP[[#This Row],[Following up Dept. 2]]&amp;GMP[[#This Row],[Status]]</f>
        <v>On Going</v>
      </c>
      <c r="V131" s="231"/>
      <c r="W131" s="36"/>
      <c r="X131" s="29" t="str">
        <f t="shared" si="24"/>
        <v>No</v>
      </c>
      <c r="Y131" s="40"/>
      <c r="Z131" s="29"/>
    </row>
    <row r="132" spans="1:26" ht="153.6" customHeight="1" x14ac:dyDescent="0.45">
      <c r="A132" s="33">
        <f t="shared" si="18"/>
        <v>128</v>
      </c>
      <c r="B132" s="33" t="s">
        <v>404</v>
      </c>
      <c r="C132" s="227">
        <v>107238</v>
      </c>
      <c r="D132" s="29" t="s">
        <v>9</v>
      </c>
      <c r="E132" s="52">
        <v>45803</v>
      </c>
      <c r="F132" s="27" t="s">
        <v>27</v>
      </c>
      <c r="G132" s="27" t="s">
        <v>68</v>
      </c>
      <c r="H132" s="35" t="s">
        <v>529</v>
      </c>
      <c r="I132" s="33" t="s">
        <v>120</v>
      </c>
      <c r="J132" s="245"/>
      <c r="K132" s="27">
        <v>22</v>
      </c>
      <c r="L132" s="29" t="s">
        <v>8</v>
      </c>
      <c r="M132" s="29" t="str">
        <f>IF(L132="", "", IFERROR(VLOOKUP(L132,Mapping_PIC_FUD[], 2, FALSE), ""))</f>
        <v>Roasting</v>
      </c>
      <c r="N132" s="35"/>
      <c r="O132" s="29"/>
      <c r="P132" s="34"/>
      <c r="Q132" s="96"/>
      <c r="R132" s="30" t="s">
        <v>50</v>
      </c>
      <c r="S132" s="221" t="str">
        <f>IF(GMP[[#This Row],[P.I.C 2]]="", "", IFERROR(VLOOKUP(GMP[[#This Row],[P.I.C 2]],Mapping_PIC_FUD[], 2, FALSE), ""))</f>
        <v/>
      </c>
      <c r="T132" s="28"/>
      <c r="U132" s="30" t="str">
        <f>GMP[[#This Row],[Following up Dept. 2]]&amp;GMP[[#This Row],[Status]]</f>
        <v>On Going</v>
      </c>
      <c r="V132" s="231"/>
      <c r="W132" s="36"/>
      <c r="X132" s="29" t="str">
        <f t="shared" si="24"/>
        <v>No</v>
      </c>
      <c r="Y132" s="40"/>
      <c r="Z132" s="29"/>
    </row>
    <row r="133" spans="1:26" ht="153.6" hidden="1" customHeight="1" x14ac:dyDescent="0.45">
      <c r="A133" s="33">
        <f t="shared" si="18"/>
        <v>129</v>
      </c>
      <c r="B133" s="33" t="s">
        <v>173</v>
      </c>
      <c r="C133" s="227">
        <v>106946</v>
      </c>
      <c r="D133" s="29" t="s">
        <v>56</v>
      </c>
      <c r="E133" s="52">
        <v>45803</v>
      </c>
      <c r="F133" s="27" t="s">
        <v>52</v>
      </c>
      <c r="G133" s="27" t="s">
        <v>53</v>
      </c>
      <c r="H133" s="35" t="s">
        <v>532</v>
      </c>
      <c r="I133" s="33" t="s">
        <v>122</v>
      </c>
      <c r="J133" s="246" t="s">
        <v>436</v>
      </c>
      <c r="K133" s="27">
        <v>22</v>
      </c>
      <c r="L133" s="29" t="s">
        <v>86</v>
      </c>
      <c r="M133" s="29" t="s">
        <v>53</v>
      </c>
      <c r="N133" s="35"/>
      <c r="O133" s="29"/>
      <c r="P133" s="34"/>
      <c r="Q133" s="96"/>
      <c r="R133" s="30" t="s">
        <v>50</v>
      </c>
      <c r="S133" s="221" t="str">
        <f>IF(GMP[[#This Row],[P.I.C 2]]="", "", IFERROR(VLOOKUP(GMP[[#This Row],[P.I.C 2]],Mapping_PIC_FUD[], 2, FALSE), ""))</f>
        <v/>
      </c>
      <c r="T133" s="28"/>
      <c r="U133" s="30" t="str">
        <f>GMP[[#This Row],[Following up Dept. 2]]&amp;GMP[[#This Row],[Status]]</f>
        <v>On Going</v>
      </c>
      <c r="V133" s="231"/>
      <c r="W133" s="36"/>
      <c r="X133" s="29" t="str">
        <f t="shared" si="24"/>
        <v>No</v>
      </c>
      <c r="Y133" s="40"/>
      <c r="Z133" s="29"/>
    </row>
    <row r="134" spans="1:26" ht="153.6" hidden="1" customHeight="1" x14ac:dyDescent="0.45">
      <c r="A134" s="33">
        <f t="shared" si="18"/>
        <v>130</v>
      </c>
      <c r="B134" s="33" t="s">
        <v>294</v>
      </c>
      <c r="C134" s="227" t="s">
        <v>251</v>
      </c>
      <c r="D134" s="29" t="s">
        <v>90</v>
      </c>
      <c r="E134" s="52">
        <v>45803</v>
      </c>
      <c r="F134" s="27" t="s">
        <v>58</v>
      </c>
      <c r="G134" s="27" t="s">
        <v>90</v>
      </c>
      <c r="H134" s="35" t="s">
        <v>530</v>
      </c>
      <c r="I134" s="33" t="s">
        <v>116</v>
      </c>
      <c r="J134" s="29" t="s">
        <v>107</v>
      </c>
      <c r="K134" s="27">
        <v>22</v>
      </c>
      <c r="L134" s="29" t="s">
        <v>105</v>
      </c>
      <c r="M134" s="29" t="str">
        <f>IF(L134="", "", IFERROR(VLOOKUP(L134,Mapping_PIC_FUD[], 2, FALSE), ""))</f>
        <v>QA/QC</v>
      </c>
      <c r="N134" s="35"/>
      <c r="O134" s="29"/>
      <c r="P134" s="34"/>
      <c r="Q134" s="96"/>
      <c r="R134" s="30" t="s">
        <v>50</v>
      </c>
      <c r="S134" s="221" t="str">
        <f>IF(GMP[[#This Row],[P.I.C 2]]="", "", IFERROR(VLOOKUP(GMP[[#This Row],[P.I.C 2]],Mapping_PIC_FUD[], 2, FALSE), ""))</f>
        <v/>
      </c>
      <c r="T134" s="28"/>
      <c r="U134" s="30" t="str">
        <f>GMP[[#This Row],[Following up Dept. 2]]&amp;GMP[[#This Row],[Status]]</f>
        <v>On Going</v>
      </c>
      <c r="V134" s="231"/>
      <c r="W134" s="36"/>
      <c r="X134" s="29" t="str">
        <f t="shared" si="24"/>
        <v>No</v>
      </c>
      <c r="Y134" s="40"/>
      <c r="Z134" s="29"/>
    </row>
    <row r="135" spans="1:26" ht="153.6" hidden="1" customHeight="1" x14ac:dyDescent="0.45">
      <c r="A135" s="33">
        <f t="shared" si="18"/>
        <v>131</v>
      </c>
      <c r="B135" s="33" t="s">
        <v>405</v>
      </c>
      <c r="C135" s="227">
        <v>106883</v>
      </c>
      <c r="D135" s="29" t="s">
        <v>56</v>
      </c>
      <c r="E135" s="52">
        <v>45803</v>
      </c>
      <c r="F135" s="27" t="s">
        <v>58</v>
      </c>
      <c r="G135" s="27" t="s">
        <v>65</v>
      </c>
      <c r="H135" s="35" t="s">
        <v>531</v>
      </c>
      <c r="I135" s="33" t="s">
        <v>120</v>
      </c>
      <c r="J135" s="246" t="s">
        <v>437</v>
      </c>
      <c r="K135" s="27">
        <v>22</v>
      </c>
      <c r="L135" s="29" t="s">
        <v>54</v>
      </c>
      <c r="M135" s="29" t="str">
        <f>IF(L135="", "", IFERROR(VLOOKUP(L135,Mapping_PIC_FUD[], 2, FALSE), ""))</f>
        <v>Packing</v>
      </c>
      <c r="N135" s="35"/>
      <c r="O135" s="29"/>
      <c r="P135" s="34"/>
      <c r="Q135" s="96"/>
      <c r="R135" s="30" t="s">
        <v>50</v>
      </c>
      <c r="S135" s="221" t="str">
        <f>IF(GMP[[#This Row],[P.I.C 2]]="", "", IFERROR(VLOOKUP(GMP[[#This Row],[P.I.C 2]],Mapping_PIC_FUD[], 2, FALSE), ""))</f>
        <v/>
      </c>
      <c r="T135" s="28"/>
      <c r="U135" s="30" t="str">
        <f>GMP[[#This Row],[Following up Dept. 2]]&amp;GMP[[#This Row],[Status]]</f>
        <v>On Going</v>
      </c>
      <c r="V135" s="231"/>
      <c r="W135" s="36"/>
      <c r="X135" s="29" t="str">
        <f t="shared" si="24"/>
        <v>No</v>
      </c>
      <c r="Y135" s="40"/>
      <c r="Z135" s="29"/>
    </row>
    <row r="136" spans="1:26" ht="153.6" hidden="1" customHeight="1" x14ac:dyDescent="0.45">
      <c r="A136" s="33">
        <f t="shared" si="18"/>
        <v>132</v>
      </c>
      <c r="B136" s="33" t="s">
        <v>256</v>
      </c>
      <c r="C136" s="227">
        <v>107224</v>
      </c>
      <c r="D136" s="29" t="s">
        <v>56</v>
      </c>
      <c r="E136" s="52">
        <v>45803</v>
      </c>
      <c r="F136" s="27" t="s">
        <v>58</v>
      </c>
      <c r="G136" s="27" t="s">
        <v>60</v>
      </c>
      <c r="H136" s="35" t="s">
        <v>533</v>
      </c>
      <c r="I136" s="33" t="s">
        <v>117</v>
      </c>
      <c r="J136" s="247" t="s">
        <v>438</v>
      </c>
      <c r="K136" s="27">
        <v>22</v>
      </c>
      <c r="L136" s="29" t="s">
        <v>54</v>
      </c>
      <c r="M136" s="29" t="str">
        <f>IF(L136="", "", IFERROR(VLOOKUP(L136,Mapping_PIC_FUD[], 2, FALSE), ""))</f>
        <v>Packing</v>
      </c>
      <c r="N136" s="35"/>
      <c r="O136" s="29"/>
      <c r="P136" s="34"/>
      <c r="Q136" s="96"/>
      <c r="R136" s="30" t="s">
        <v>50</v>
      </c>
      <c r="S136" s="221" t="str">
        <f>IF(GMP[[#This Row],[P.I.C 2]]="", "", IFERROR(VLOOKUP(GMP[[#This Row],[P.I.C 2]],Mapping_PIC_FUD[], 2, FALSE), ""))</f>
        <v/>
      </c>
      <c r="T136" s="28"/>
      <c r="U136" s="30" t="str">
        <f>GMP[[#This Row],[Following up Dept. 2]]&amp;GMP[[#This Row],[Status]]</f>
        <v>On Going</v>
      </c>
      <c r="V136" s="231"/>
      <c r="W136" s="36"/>
      <c r="X136" s="29" t="str">
        <f t="shared" si="24"/>
        <v>No</v>
      </c>
      <c r="Y136" s="40"/>
      <c r="Z136" s="29"/>
    </row>
    <row r="137" spans="1:26" ht="153.6" hidden="1" customHeight="1" x14ac:dyDescent="0.45">
      <c r="A137" s="33">
        <f t="shared" si="18"/>
        <v>133</v>
      </c>
      <c r="B137" s="33" t="s">
        <v>406</v>
      </c>
      <c r="C137" s="227">
        <v>105908</v>
      </c>
      <c r="D137" s="29" t="s">
        <v>9</v>
      </c>
      <c r="E137" s="52">
        <v>45803</v>
      </c>
      <c r="F137" s="27" t="s">
        <v>48</v>
      </c>
      <c r="G137" s="27" t="s">
        <v>49</v>
      </c>
      <c r="H137" s="35" t="s">
        <v>534</v>
      </c>
      <c r="I137" s="33" t="s">
        <v>116</v>
      </c>
      <c r="J137" s="246" t="s">
        <v>439</v>
      </c>
      <c r="K137" s="27">
        <v>22</v>
      </c>
      <c r="L137" s="29" t="s">
        <v>105</v>
      </c>
      <c r="M137" s="29" t="str">
        <f>IF(L137="", "", IFERROR(VLOOKUP(L137,Mapping_PIC_FUD[], 2, FALSE), ""))</f>
        <v>QA/QC</v>
      </c>
      <c r="N137" s="35"/>
      <c r="O137" s="29"/>
      <c r="P137" s="34"/>
      <c r="Q137" s="96"/>
      <c r="R137" s="30" t="s">
        <v>50</v>
      </c>
      <c r="S137" s="221" t="str">
        <f>IF(GMP[[#This Row],[P.I.C 2]]="", "", IFERROR(VLOOKUP(GMP[[#This Row],[P.I.C 2]],Mapping_PIC_FUD[], 2, FALSE), ""))</f>
        <v/>
      </c>
      <c r="T137" s="28"/>
      <c r="U137" s="30" t="str">
        <f>GMP[[#This Row],[Following up Dept. 2]]&amp;GMP[[#This Row],[Status]]</f>
        <v>On Going</v>
      </c>
      <c r="V137" s="231"/>
      <c r="W137" s="36"/>
      <c r="X137" s="29" t="str">
        <f t="shared" si="24"/>
        <v>No</v>
      </c>
      <c r="Y137" s="40"/>
      <c r="Z137" s="29"/>
    </row>
    <row r="138" spans="1:26" ht="153.6" hidden="1" customHeight="1" x14ac:dyDescent="0.45">
      <c r="A138" s="33">
        <f t="shared" si="18"/>
        <v>134</v>
      </c>
      <c r="B138" s="33" t="s">
        <v>393</v>
      </c>
      <c r="C138" s="227">
        <v>107801</v>
      </c>
      <c r="D138" s="29" t="s">
        <v>51</v>
      </c>
      <c r="E138" s="52">
        <v>45803</v>
      </c>
      <c r="F138" s="27" t="s">
        <v>58</v>
      </c>
      <c r="G138" s="27" t="s">
        <v>87</v>
      </c>
      <c r="H138" s="35" t="s">
        <v>440</v>
      </c>
      <c r="I138" s="33" t="s">
        <v>118</v>
      </c>
      <c r="J138" s="246" t="s">
        <v>441</v>
      </c>
      <c r="K138" s="27">
        <v>22</v>
      </c>
      <c r="L138" s="29" t="s">
        <v>54</v>
      </c>
      <c r="M138" s="29" t="str">
        <f>IF(L138="", "", IFERROR(VLOOKUP(L138,Mapping_PIC_FUD[], 2, FALSE), ""))</f>
        <v>Packing</v>
      </c>
      <c r="N138" s="35" t="s">
        <v>288</v>
      </c>
      <c r="O138" s="29" t="s">
        <v>54</v>
      </c>
      <c r="P138" s="36">
        <v>45803</v>
      </c>
      <c r="Q138" s="96"/>
      <c r="R138" s="30" t="s">
        <v>55</v>
      </c>
      <c r="S138" s="221" t="str">
        <f>IF(GMP[[#This Row],[P.I.C 2]]="", "", IFERROR(VLOOKUP(GMP[[#This Row],[P.I.C 2]],Mapping_PIC_FUD[], 2, FALSE), ""))</f>
        <v>Packing</v>
      </c>
      <c r="T138" s="28"/>
      <c r="U138" s="30" t="str">
        <f>GMP[[#This Row],[Following up Dept. 2]]&amp;GMP[[#This Row],[Status]]</f>
        <v>PackingCompleted</v>
      </c>
      <c r="V138" s="231">
        <v>22</v>
      </c>
      <c r="W138" s="36">
        <v>45803</v>
      </c>
      <c r="X138" s="29" t="str">
        <f t="shared" si="24"/>
        <v>Yes</v>
      </c>
      <c r="Y138" s="36">
        <v>45803</v>
      </c>
      <c r="Z138" s="29"/>
    </row>
    <row r="139" spans="1:26" ht="153.6" customHeight="1" x14ac:dyDescent="0.45">
      <c r="A139" s="33">
        <f t="shared" si="18"/>
        <v>135</v>
      </c>
      <c r="B139" s="33" t="s">
        <v>173</v>
      </c>
      <c r="C139" s="227">
        <v>106946</v>
      </c>
      <c r="D139" s="29" t="s">
        <v>56</v>
      </c>
      <c r="E139" s="52">
        <v>45804</v>
      </c>
      <c r="F139" s="27" t="s">
        <v>58</v>
      </c>
      <c r="G139" s="27" t="s">
        <v>96</v>
      </c>
      <c r="H139" s="35" t="s">
        <v>535</v>
      </c>
      <c r="I139" s="33" t="s">
        <v>122</v>
      </c>
      <c r="J139" s="246" t="s">
        <v>442</v>
      </c>
      <c r="K139" s="27">
        <v>22</v>
      </c>
      <c r="L139" s="29" t="s">
        <v>8</v>
      </c>
      <c r="M139" s="29" t="str">
        <f>IF(L139="", "", IFERROR(VLOOKUP(L139,Mapping_PIC_FUD[], 2, FALSE), ""))</f>
        <v>Roasting</v>
      </c>
      <c r="N139" s="35"/>
      <c r="O139" s="29"/>
      <c r="P139" s="34"/>
      <c r="Q139" s="96"/>
      <c r="R139" s="30" t="s">
        <v>50</v>
      </c>
      <c r="S139" s="221" t="str">
        <f>IF(GMP[[#This Row],[P.I.C 2]]="", "", IFERROR(VLOOKUP(GMP[[#This Row],[P.I.C 2]],Mapping_PIC_FUD[], 2, FALSE), ""))</f>
        <v/>
      </c>
      <c r="T139" s="28"/>
      <c r="U139" s="30" t="str">
        <f>GMP[[#This Row],[Following up Dept. 2]]&amp;GMP[[#This Row],[Status]]</f>
        <v>On Going</v>
      </c>
      <c r="V139" s="231"/>
      <c r="W139" s="36"/>
      <c r="X139" s="29" t="str">
        <f t="shared" si="24"/>
        <v>No</v>
      </c>
      <c r="Y139" s="40"/>
      <c r="Z139" s="29"/>
    </row>
    <row r="140" spans="1:26" ht="153.6" customHeight="1" x14ac:dyDescent="0.45">
      <c r="A140" s="33">
        <f t="shared" si="18"/>
        <v>136</v>
      </c>
      <c r="B140" s="33" t="s">
        <v>173</v>
      </c>
      <c r="C140" s="227">
        <v>106946</v>
      </c>
      <c r="D140" s="29" t="s">
        <v>56</v>
      </c>
      <c r="E140" s="52">
        <v>45804</v>
      </c>
      <c r="F140" s="27" t="s">
        <v>58</v>
      </c>
      <c r="G140" s="27" t="s">
        <v>144</v>
      </c>
      <c r="H140" s="35" t="s">
        <v>443</v>
      </c>
      <c r="I140" s="33" t="s">
        <v>115</v>
      </c>
      <c r="J140" s="246" t="s">
        <v>444</v>
      </c>
      <c r="K140" s="27">
        <v>22</v>
      </c>
      <c r="L140" s="29" t="s">
        <v>8</v>
      </c>
      <c r="M140" s="29" t="str">
        <f>IF(L140="", "", IFERROR(VLOOKUP(L140,Mapping_PIC_FUD[], 2, FALSE), ""))</f>
        <v>Roasting</v>
      </c>
      <c r="N140" s="35" t="s">
        <v>288</v>
      </c>
      <c r="O140" s="29" t="s">
        <v>8</v>
      </c>
      <c r="P140" s="34">
        <v>45804</v>
      </c>
      <c r="Q140" s="96"/>
      <c r="R140" s="30" t="s">
        <v>55</v>
      </c>
      <c r="S140" s="221" t="str">
        <f>IF(GMP[[#This Row],[P.I.C 2]]="", "", IFERROR(VLOOKUP(GMP[[#This Row],[P.I.C 2]],Mapping_PIC_FUD[], 2, FALSE), ""))</f>
        <v>Roasting</v>
      </c>
      <c r="T140" s="28"/>
      <c r="U140" s="30" t="str">
        <f>GMP[[#This Row],[Following up Dept. 2]]&amp;GMP[[#This Row],[Status]]</f>
        <v>RoastingCompleted</v>
      </c>
      <c r="V140" s="231">
        <v>22</v>
      </c>
      <c r="W140" s="34">
        <v>45804</v>
      </c>
      <c r="X140" s="29" t="str">
        <f t="shared" si="24"/>
        <v>Yes</v>
      </c>
      <c r="Y140" s="34">
        <v>45804</v>
      </c>
      <c r="Z140" s="29"/>
    </row>
    <row r="141" spans="1:26" ht="153.6" hidden="1" customHeight="1" x14ac:dyDescent="0.45">
      <c r="A141" s="33">
        <f t="shared" si="18"/>
        <v>137</v>
      </c>
      <c r="B141" s="33" t="s">
        <v>403</v>
      </c>
      <c r="C141" s="227">
        <v>108017</v>
      </c>
      <c r="D141" s="29" t="s">
        <v>56</v>
      </c>
      <c r="E141" s="52">
        <v>45804</v>
      </c>
      <c r="F141" s="27" t="s">
        <v>10</v>
      </c>
      <c r="G141" s="27" t="s">
        <v>308</v>
      </c>
      <c r="H141" s="35" t="s">
        <v>536</v>
      </c>
      <c r="I141" s="33" t="s">
        <v>120</v>
      </c>
      <c r="J141" s="245"/>
      <c r="K141" s="27">
        <v>22</v>
      </c>
      <c r="L141" s="29" t="s">
        <v>105</v>
      </c>
      <c r="M141" s="29" t="str">
        <f>IF(L141="", "", IFERROR(VLOOKUP(L141,Mapping_PIC_FUD[], 2, FALSE), ""))</f>
        <v>QA/QC</v>
      </c>
      <c r="N141" s="35"/>
      <c r="O141" s="29"/>
      <c r="P141" s="34"/>
      <c r="Q141" s="96"/>
      <c r="R141" s="30" t="s">
        <v>50</v>
      </c>
      <c r="S141" s="221" t="str">
        <f>IF(GMP[[#This Row],[P.I.C 2]]="", "", IFERROR(VLOOKUP(GMP[[#This Row],[P.I.C 2]],Mapping_PIC_FUD[], 2, FALSE), ""))</f>
        <v/>
      </c>
      <c r="T141" s="28"/>
      <c r="U141" s="30" t="str">
        <f>GMP[[#This Row],[Following up Dept. 2]]&amp;GMP[[#This Row],[Status]]</f>
        <v>On Going</v>
      </c>
      <c r="V141" s="231"/>
      <c r="W141" s="36"/>
      <c r="X141" s="29" t="str">
        <f t="shared" si="24"/>
        <v>No</v>
      </c>
      <c r="Y141" s="40"/>
      <c r="Z141" s="29"/>
    </row>
    <row r="142" spans="1:26" ht="153.6" hidden="1" customHeight="1" x14ac:dyDescent="0.45">
      <c r="A142" s="33">
        <f t="shared" si="18"/>
        <v>138</v>
      </c>
      <c r="B142" s="33" t="s">
        <v>407</v>
      </c>
      <c r="C142" s="227">
        <v>105030</v>
      </c>
      <c r="D142" s="29" t="s">
        <v>88</v>
      </c>
      <c r="E142" s="52">
        <v>45804</v>
      </c>
      <c r="F142" s="27" t="s">
        <v>57</v>
      </c>
      <c r="G142" s="27" t="s">
        <v>88</v>
      </c>
      <c r="H142" s="35" t="s">
        <v>537</v>
      </c>
      <c r="I142" s="33" t="s">
        <v>117</v>
      </c>
      <c r="J142" s="246" t="s">
        <v>445</v>
      </c>
      <c r="K142" s="27">
        <v>22</v>
      </c>
      <c r="L142" s="29" t="s">
        <v>54</v>
      </c>
      <c r="M142" s="29" t="str">
        <f>IF(L142="", "", IFERROR(VLOOKUP(L142,Mapping_PIC_FUD[], 2, FALSE), ""))</f>
        <v>Packing</v>
      </c>
      <c r="N142" s="35" t="s">
        <v>288</v>
      </c>
      <c r="O142" s="29" t="s">
        <v>54</v>
      </c>
      <c r="P142" s="40">
        <v>45804</v>
      </c>
      <c r="Q142" s="96"/>
      <c r="R142" s="30" t="s">
        <v>55</v>
      </c>
      <c r="S142" s="221" t="str">
        <f>IF(GMP[[#This Row],[P.I.C 2]]="", "", IFERROR(VLOOKUP(GMP[[#This Row],[P.I.C 2]],Mapping_PIC_FUD[], 2, FALSE), ""))</f>
        <v>Packing</v>
      </c>
      <c r="T142" s="28"/>
      <c r="U142" s="30" t="str">
        <f>GMP[[#This Row],[Following up Dept. 2]]&amp;GMP[[#This Row],[Status]]</f>
        <v>PackingCompleted</v>
      </c>
      <c r="V142" s="231">
        <v>22</v>
      </c>
      <c r="W142" s="40">
        <v>45804</v>
      </c>
      <c r="X142" s="29" t="str">
        <f t="shared" si="24"/>
        <v>Yes</v>
      </c>
      <c r="Y142" s="40">
        <v>45804</v>
      </c>
      <c r="Z142" s="29"/>
    </row>
    <row r="143" spans="1:26" ht="153.6" customHeight="1" x14ac:dyDescent="0.45">
      <c r="A143" s="33">
        <f t="shared" si="18"/>
        <v>139</v>
      </c>
      <c r="B143" s="33" t="s">
        <v>391</v>
      </c>
      <c r="C143" s="227">
        <v>100126</v>
      </c>
      <c r="D143" s="29" t="s">
        <v>9</v>
      </c>
      <c r="E143" s="52">
        <v>45804</v>
      </c>
      <c r="F143" s="27" t="s">
        <v>58</v>
      </c>
      <c r="G143" s="27" t="s">
        <v>144</v>
      </c>
      <c r="H143" s="35" t="s">
        <v>538</v>
      </c>
      <c r="I143" s="33" t="s">
        <v>117</v>
      </c>
      <c r="J143" s="246" t="s">
        <v>446</v>
      </c>
      <c r="K143" s="27">
        <v>22</v>
      </c>
      <c r="L143" s="29" t="s">
        <v>8</v>
      </c>
      <c r="M143" s="29" t="str">
        <f>IF(L143="", "", IFERROR(VLOOKUP(L143,Mapping_PIC_FUD[], 2, FALSE), ""))</f>
        <v>Roasting</v>
      </c>
      <c r="N143" s="35"/>
      <c r="O143" s="29"/>
      <c r="P143" s="34"/>
      <c r="Q143" s="96"/>
      <c r="R143" s="30" t="s">
        <v>50</v>
      </c>
      <c r="S143" s="221" t="str">
        <f>IF(GMP[[#This Row],[P.I.C 2]]="", "", IFERROR(VLOOKUP(GMP[[#This Row],[P.I.C 2]],Mapping_PIC_FUD[], 2, FALSE), ""))</f>
        <v/>
      </c>
      <c r="T143" s="28"/>
      <c r="U143" s="30" t="str">
        <f>GMP[[#This Row],[Following up Dept. 2]]&amp;GMP[[#This Row],[Status]]</f>
        <v>On Going</v>
      </c>
      <c r="V143" s="231"/>
      <c r="W143" s="36"/>
      <c r="X143" s="29" t="str">
        <f t="shared" si="24"/>
        <v>No</v>
      </c>
      <c r="Y143" s="40"/>
      <c r="Z143" s="29"/>
    </row>
    <row r="144" spans="1:26" ht="153.6" customHeight="1" x14ac:dyDescent="0.45">
      <c r="A144" s="33">
        <f t="shared" si="18"/>
        <v>140</v>
      </c>
      <c r="B144" s="33" t="s">
        <v>391</v>
      </c>
      <c r="C144" s="227">
        <v>100126</v>
      </c>
      <c r="D144" s="29" t="s">
        <v>9</v>
      </c>
      <c r="E144" s="52">
        <v>45804</v>
      </c>
      <c r="F144" s="27" t="s">
        <v>48</v>
      </c>
      <c r="G144" s="27" t="s">
        <v>49</v>
      </c>
      <c r="H144" s="35" t="s">
        <v>539</v>
      </c>
      <c r="I144" s="33" t="s">
        <v>117</v>
      </c>
      <c r="J144" s="246" t="s">
        <v>447</v>
      </c>
      <c r="K144" s="27">
        <v>22</v>
      </c>
      <c r="L144" s="29" t="s">
        <v>8</v>
      </c>
      <c r="M144" s="29" t="str">
        <f>IF(L144="", "", IFERROR(VLOOKUP(L144,Mapping_PIC_FUD[], 2, FALSE), ""))</f>
        <v>Roasting</v>
      </c>
      <c r="N144" s="35"/>
      <c r="O144" s="29"/>
      <c r="P144" s="34"/>
      <c r="Q144" s="96"/>
      <c r="R144" s="30" t="s">
        <v>50</v>
      </c>
      <c r="S144" s="221" t="str">
        <f>IF(GMP[[#This Row],[P.I.C 2]]="", "", IFERROR(VLOOKUP(GMP[[#This Row],[P.I.C 2]],Mapping_PIC_FUD[], 2, FALSE), ""))</f>
        <v/>
      </c>
      <c r="T144" s="28"/>
      <c r="U144" s="30" t="str">
        <f>GMP[[#This Row],[Following up Dept. 2]]&amp;GMP[[#This Row],[Status]]</f>
        <v>On Going</v>
      </c>
      <c r="V144" s="231"/>
      <c r="W144" s="36"/>
      <c r="X144" s="29" t="str">
        <f t="shared" si="24"/>
        <v>No</v>
      </c>
      <c r="Y144" s="40"/>
      <c r="Z144" s="29"/>
    </row>
    <row r="145" spans="1:26" ht="153.6" customHeight="1" x14ac:dyDescent="0.45">
      <c r="A145" s="33">
        <f t="shared" si="18"/>
        <v>141</v>
      </c>
      <c r="B145" s="33" t="s">
        <v>404</v>
      </c>
      <c r="C145" s="227">
        <v>107238</v>
      </c>
      <c r="D145" s="29" t="s">
        <v>9</v>
      </c>
      <c r="E145" s="52">
        <v>45804</v>
      </c>
      <c r="F145" s="27" t="s">
        <v>58</v>
      </c>
      <c r="G145" s="27" t="s">
        <v>144</v>
      </c>
      <c r="H145" s="35" t="s">
        <v>540</v>
      </c>
      <c r="I145" s="33" t="s">
        <v>115</v>
      </c>
      <c r="J145" s="245"/>
      <c r="K145" s="27">
        <v>22</v>
      </c>
      <c r="L145" s="29" t="s">
        <v>8</v>
      </c>
      <c r="M145" s="29" t="str">
        <f>IF(L145="", "", IFERROR(VLOOKUP(L145,Mapping_PIC_FUD[], 2, FALSE), ""))</f>
        <v>Roasting</v>
      </c>
      <c r="N145" s="35"/>
      <c r="O145" s="29"/>
      <c r="P145" s="34"/>
      <c r="Q145" s="96"/>
      <c r="R145" s="30" t="s">
        <v>50</v>
      </c>
      <c r="S145" s="221" t="str">
        <f>IF(GMP[[#This Row],[P.I.C 2]]="", "", IFERROR(VLOOKUP(GMP[[#This Row],[P.I.C 2]],Mapping_PIC_FUD[], 2, FALSE), ""))</f>
        <v/>
      </c>
      <c r="T145" s="28"/>
      <c r="U145" s="30" t="str">
        <f>GMP[[#This Row],[Following up Dept. 2]]&amp;GMP[[#This Row],[Status]]</f>
        <v>On Going</v>
      </c>
      <c r="V145" s="231"/>
      <c r="W145" s="36"/>
      <c r="X145" s="29" t="str">
        <f t="shared" si="24"/>
        <v>No</v>
      </c>
      <c r="Y145" s="40"/>
      <c r="Z145" s="29"/>
    </row>
    <row r="146" spans="1:26" ht="153.6" customHeight="1" x14ac:dyDescent="0.45">
      <c r="A146" s="33">
        <f t="shared" ref="A146:A159" si="25">ROW()-4</f>
        <v>142</v>
      </c>
      <c r="B146" s="33" t="s">
        <v>174</v>
      </c>
      <c r="C146" s="227">
        <v>105112</v>
      </c>
      <c r="D146" s="29" t="s">
        <v>9</v>
      </c>
      <c r="E146" s="52">
        <v>45804</v>
      </c>
      <c r="F146" s="27" t="s">
        <v>58</v>
      </c>
      <c r="G146" s="27" t="s">
        <v>96</v>
      </c>
      <c r="H146" s="35" t="s">
        <v>541</v>
      </c>
      <c r="I146" s="33" t="s">
        <v>121</v>
      </c>
      <c r="J146" s="246" t="s">
        <v>448</v>
      </c>
      <c r="K146" s="27">
        <v>22</v>
      </c>
      <c r="L146" s="29" t="s">
        <v>8</v>
      </c>
      <c r="M146" s="29" t="str">
        <f>IF(L146="", "", IFERROR(VLOOKUP(L146,Mapping_PIC_FUD[], 2, FALSE), ""))</f>
        <v>Roasting</v>
      </c>
      <c r="N146" s="35"/>
      <c r="O146" s="29"/>
      <c r="P146" s="34"/>
      <c r="Q146" s="96"/>
      <c r="R146" s="30" t="s">
        <v>50</v>
      </c>
      <c r="S146" s="221" t="str">
        <f>IF(GMP[[#This Row],[P.I.C 2]]="", "", IFERROR(VLOOKUP(GMP[[#This Row],[P.I.C 2]],Mapping_PIC_FUD[], 2, FALSE), ""))</f>
        <v/>
      </c>
      <c r="T146" s="28"/>
      <c r="U146" s="30" t="str">
        <f>GMP[[#This Row],[Following up Dept. 2]]&amp;GMP[[#This Row],[Status]]</f>
        <v>On Going</v>
      </c>
      <c r="V146" s="231"/>
      <c r="W146" s="36"/>
      <c r="X146" s="29" t="str">
        <f t="shared" si="24"/>
        <v>No</v>
      </c>
      <c r="Y146" s="40"/>
      <c r="Z146" s="29"/>
    </row>
    <row r="147" spans="1:26" ht="153.6" hidden="1" customHeight="1" x14ac:dyDescent="0.45">
      <c r="A147" s="33">
        <f t="shared" si="25"/>
        <v>143</v>
      </c>
      <c r="B147" s="33" t="s">
        <v>394</v>
      </c>
      <c r="C147" s="227">
        <v>108690</v>
      </c>
      <c r="D147" s="29" t="s">
        <v>14</v>
      </c>
      <c r="E147" s="52">
        <v>45804</v>
      </c>
      <c r="F147" s="27" t="s">
        <v>58</v>
      </c>
      <c r="G147" s="27" t="s">
        <v>99</v>
      </c>
      <c r="H147" s="35" t="s">
        <v>542</v>
      </c>
      <c r="I147" s="33" t="s">
        <v>121</v>
      </c>
      <c r="J147" s="245"/>
      <c r="K147" s="27">
        <v>22</v>
      </c>
      <c r="L147" s="29" t="s">
        <v>285</v>
      </c>
      <c r="M147" s="29" t="str">
        <f>IF(L147="", "", IFERROR(VLOOKUP(L147,Mapping_PIC_FUD[], 2, FALSE), ""))</f>
        <v>HSE</v>
      </c>
      <c r="N147" s="35"/>
      <c r="O147" s="29"/>
      <c r="P147" s="34"/>
      <c r="Q147" s="96"/>
      <c r="R147" s="30" t="s">
        <v>50</v>
      </c>
      <c r="S147" s="221" t="str">
        <f>IF(GMP[[#This Row],[P.I.C 2]]="", "", IFERROR(VLOOKUP(GMP[[#This Row],[P.I.C 2]],Mapping_PIC_FUD[], 2, FALSE), ""))</f>
        <v/>
      </c>
      <c r="T147" s="28"/>
      <c r="U147" s="30" t="str">
        <f>GMP[[#This Row],[Following up Dept. 2]]&amp;GMP[[#This Row],[Status]]</f>
        <v>On Going</v>
      </c>
      <c r="V147" s="231"/>
      <c r="W147" s="36"/>
      <c r="X147" s="29" t="str">
        <f t="shared" si="24"/>
        <v>No</v>
      </c>
      <c r="Y147" s="40"/>
      <c r="Z147" s="29"/>
    </row>
    <row r="148" spans="1:26" ht="153.6" hidden="1" customHeight="1" x14ac:dyDescent="0.45">
      <c r="A148" s="33">
        <f t="shared" si="25"/>
        <v>144</v>
      </c>
      <c r="B148" s="33" t="s">
        <v>211</v>
      </c>
      <c r="C148" s="227">
        <v>106972</v>
      </c>
      <c r="D148" s="29" t="s">
        <v>14</v>
      </c>
      <c r="E148" s="52">
        <v>45804</v>
      </c>
      <c r="F148" s="27" t="s">
        <v>58</v>
      </c>
      <c r="G148" s="27" t="s">
        <v>60</v>
      </c>
      <c r="H148" s="35" t="s">
        <v>543</v>
      </c>
      <c r="I148" s="33" t="s">
        <v>115</v>
      </c>
      <c r="J148" s="246" t="s">
        <v>449</v>
      </c>
      <c r="K148" s="27">
        <v>22</v>
      </c>
      <c r="L148" s="29" t="s">
        <v>54</v>
      </c>
      <c r="M148" s="29" t="str">
        <f>IF(L148="", "", IFERROR(VLOOKUP(L148,Mapping_PIC_FUD[], 2, FALSE), ""))</f>
        <v>Packing</v>
      </c>
      <c r="N148" s="35"/>
      <c r="O148" s="29"/>
      <c r="P148" s="34"/>
      <c r="Q148" s="96"/>
      <c r="R148" s="30" t="s">
        <v>50</v>
      </c>
      <c r="S148" s="221" t="str">
        <f>IF(GMP[[#This Row],[P.I.C 2]]="", "", IFERROR(VLOOKUP(GMP[[#This Row],[P.I.C 2]],Mapping_PIC_FUD[], 2, FALSE), ""))</f>
        <v/>
      </c>
      <c r="T148" s="28"/>
      <c r="U148" s="30" t="str">
        <f>GMP[[#This Row],[Following up Dept. 2]]&amp;GMP[[#This Row],[Status]]</f>
        <v>On Going</v>
      </c>
      <c r="V148" s="231"/>
      <c r="W148" s="36"/>
      <c r="X148" s="29" t="str">
        <f t="shared" si="24"/>
        <v>No</v>
      </c>
      <c r="Y148" s="40"/>
      <c r="Z148" s="29"/>
    </row>
    <row r="149" spans="1:26" ht="153.6" customHeight="1" x14ac:dyDescent="0.45">
      <c r="A149" s="33">
        <f t="shared" si="25"/>
        <v>145</v>
      </c>
      <c r="B149" s="33" t="s">
        <v>174</v>
      </c>
      <c r="C149" s="227">
        <v>105112</v>
      </c>
      <c r="D149" s="29" t="s">
        <v>9</v>
      </c>
      <c r="E149" s="52">
        <v>45804</v>
      </c>
      <c r="F149" s="27" t="s">
        <v>27</v>
      </c>
      <c r="G149" s="27" t="s">
        <v>68</v>
      </c>
      <c r="H149" s="35" t="s">
        <v>544</v>
      </c>
      <c r="I149" s="33" t="s">
        <v>118</v>
      </c>
      <c r="J149" s="246" t="s">
        <v>450</v>
      </c>
      <c r="K149" s="27">
        <v>22</v>
      </c>
      <c r="L149" s="29" t="s">
        <v>8</v>
      </c>
      <c r="M149" s="29" t="str">
        <f>IF(L149="", "", IFERROR(VLOOKUP(L149,Mapping_PIC_FUD[], 2, FALSE), ""))</f>
        <v>Roasting</v>
      </c>
      <c r="N149" s="35"/>
      <c r="O149" s="29"/>
      <c r="P149" s="34"/>
      <c r="Q149" s="96"/>
      <c r="R149" s="30" t="s">
        <v>50</v>
      </c>
      <c r="S149" s="221" t="str">
        <f>IF(GMP[[#This Row],[P.I.C 2]]="", "", IFERROR(VLOOKUP(GMP[[#This Row],[P.I.C 2]],Mapping_PIC_FUD[], 2, FALSE), ""))</f>
        <v/>
      </c>
      <c r="T149" s="28"/>
      <c r="U149" s="30" t="str">
        <f>GMP[[#This Row],[Following up Dept. 2]]&amp;GMP[[#This Row],[Status]]</f>
        <v>On Going</v>
      </c>
      <c r="V149" s="231"/>
      <c r="W149" s="36"/>
      <c r="X149" s="29" t="str">
        <f t="shared" si="24"/>
        <v>No</v>
      </c>
      <c r="Y149" s="40"/>
      <c r="Z149" s="29"/>
    </row>
    <row r="150" spans="1:26" ht="153.6" hidden="1" customHeight="1" x14ac:dyDescent="0.45">
      <c r="A150" s="33">
        <f t="shared" si="25"/>
        <v>146</v>
      </c>
      <c r="B150" s="33" t="s">
        <v>408</v>
      </c>
      <c r="C150" s="227">
        <v>107929</v>
      </c>
      <c r="D150" s="29" t="s">
        <v>53</v>
      </c>
      <c r="E150" s="52">
        <v>45804</v>
      </c>
      <c r="F150" s="27" t="s">
        <v>52</v>
      </c>
      <c r="G150" s="27" t="s">
        <v>53</v>
      </c>
      <c r="H150" s="35" t="s">
        <v>547</v>
      </c>
      <c r="I150" s="33" t="s">
        <v>116</v>
      </c>
      <c r="J150" s="246" t="s">
        <v>451</v>
      </c>
      <c r="K150" s="27">
        <v>22</v>
      </c>
      <c r="L150" s="29" t="s">
        <v>105</v>
      </c>
      <c r="M150" s="29" t="str">
        <f>IF(L150="", "", IFERROR(VLOOKUP(L150,Mapping_PIC_FUD[], 2, FALSE), ""))</f>
        <v>QA/QC</v>
      </c>
      <c r="N150" s="35" t="s">
        <v>288</v>
      </c>
      <c r="O150" s="29" t="s">
        <v>105</v>
      </c>
      <c r="P150" s="34">
        <v>45806</v>
      </c>
      <c r="Q150" s="96"/>
      <c r="R150" s="30" t="s">
        <v>55</v>
      </c>
      <c r="S150" s="221" t="str">
        <f>IF(GMP[[#This Row],[P.I.C 2]]="", "", IFERROR(VLOOKUP(GMP[[#This Row],[P.I.C 2]],Mapping_PIC_FUD[], 2, FALSE), ""))</f>
        <v>QA/QC</v>
      </c>
      <c r="T150" s="28"/>
      <c r="U150" s="30" t="str">
        <f>GMP[[#This Row],[Following up Dept. 2]]&amp;GMP[[#This Row],[Status]]</f>
        <v>QA/QCCompleted</v>
      </c>
      <c r="V150" s="231">
        <v>22</v>
      </c>
      <c r="W150" s="34">
        <v>45806</v>
      </c>
      <c r="X150" s="29" t="str">
        <f t="shared" si="24"/>
        <v>Yes</v>
      </c>
      <c r="Y150" s="34">
        <v>45806</v>
      </c>
      <c r="Z150" s="29"/>
    </row>
    <row r="151" spans="1:26" ht="153.6" hidden="1" customHeight="1" x14ac:dyDescent="0.45">
      <c r="A151" s="33">
        <f t="shared" si="25"/>
        <v>147</v>
      </c>
      <c r="B151" s="33" t="s">
        <v>292</v>
      </c>
      <c r="C151" s="227">
        <v>107929</v>
      </c>
      <c r="D151" s="29" t="s">
        <v>53</v>
      </c>
      <c r="E151" s="52">
        <v>45804</v>
      </c>
      <c r="F151" s="27" t="s">
        <v>58</v>
      </c>
      <c r="G151" s="27" t="s">
        <v>53</v>
      </c>
      <c r="H151" s="35" t="s">
        <v>545</v>
      </c>
      <c r="I151" s="33" t="s">
        <v>116</v>
      </c>
      <c r="J151" s="246" t="s">
        <v>452</v>
      </c>
      <c r="K151" s="27">
        <v>22</v>
      </c>
      <c r="L151" s="29" t="s">
        <v>105</v>
      </c>
      <c r="M151" s="29" t="str">
        <f>IF(L151="", "", IFERROR(VLOOKUP(L151,Mapping_PIC_FUD[], 2, FALSE), ""))</f>
        <v>QA/QC</v>
      </c>
      <c r="N151" s="35"/>
      <c r="O151" s="29"/>
      <c r="P151" s="34"/>
      <c r="Q151" s="96"/>
      <c r="R151" s="30" t="s">
        <v>50</v>
      </c>
      <c r="S151" s="221" t="str">
        <f>IF(GMP[[#This Row],[P.I.C 2]]="", "", IFERROR(VLOOKUP(GMP[[#This Row],[P.I.C 2]],Mapping_PIC_FUD[], 2, FALSE), ""))</f>
        <v/>
      </c>
      <c r="T151" s="28"/>
      <c r="U151" s="30" t="str">
        <f>GMP[[#This Row],[Following up Dept. 2]]&amp;GMP[[#This Row],[Status]]</f>
        <v>On Going</v>
      </c>
      <c r="V151" s="231"/>
      <c r="W151" s="36"/>
      <c r="X151" s="29" t="str">
        <f t="shared" si="24"/>
        <v>No</v>
      </c>
      <c r="Y151" s="40"/>
      <c r="Z151" s="29"/>
    </row>
    <row r="152" spans="1:26" ht="153.6" hidden="1" customHeight="1" x14ac:dyDescent="0.45">
      <c r="A152" s="33">
        <f t="shared" si="25"/>
        <v>148</v>
      </c>
      <c r="B152" s="33" t="s">
        <v>298</v>
      </c>
      <c r="C152" s="227">
        <v>107249</v>
      </c>
      <c r="D152" s="29" t="s">
        <v>14</v>
      </c>
      <c r="E152" s="52">
        <v>45804</v>
      </c>
      <c r="F152" s="27" t="s">
        <v>58</v>
      </c>
      <c r="G152" s="27"/>
      <c r="H152" s="35" t="s">
        <v>546</v>
      </c>
      <c r="I152" s="33" t="s">
        <v>120</v>
      </c>
      <c r="J152" s="246" t="s">
        <v>453</v>
      </c>
      <c r="K152" s="27">
        <v>22</v>
      </c>
      <c r="L152" s="29" t="s">
        <v>54</v>
      </c>
      <c r="M152" s="29" t="str">
        <f>IF(L152="", "", IFERROR(VLOOKUP(L152,Mapping_PIC_FUD[], 2, FALSE), ""))</f>
        <v>Packing</v>
      </c>
      <c r="N152" s="35"/>
      <c r="O152" s="29"/>
      <c r="P152" s="34"/>
      <c r="Q152" s="96"/>
      <c r="R152" s="30" t="s">
        <v>50</v>
      </c>
      <c r="S152" s="221" t="str">
        <f>IF(GMP[[#This Row],[P.I.C 2]]="", "", IFERROR(VLOOKUP(GMP[[#This Row],[P.I.C 2]],Mapping_PIC_FUD[], 2, FALSE), ""))</f>
        <v/>
      </c>
      <c r="T152" s="28"/>
      <c r="U152" s="30" t="str">
        <f>GMP[[#This Row],[Following up Dept. 2]]&amp;GMP[[#This Row],[Status]]</f>
        <v>On Going</v>
      </c>
      <c r="V152" s="231"/>
      <c r="W152" s="36"/>
      <c r="X152" s="29" t="str">
        <f t="shared" si="24"/>
        <v>No</v>
      </c>
      <c r="Y152" s="40"/>
      <c r="Z152" s="29"/>
    </row>
    <row r="153" spans="1:26" ht="153.6" hidden="1" customHeight="1" x14ac:dyDescent="0.45">
      <c r="A153" s="33">
        <f t="shared" si="25"/>
        <v>149</v>
      </c>
      <c r="B153" s="33" t="s">
        <v>213</v>
      </c>
      <c r="C153" s="227">
        <v>106702</v>
      </c>
      <c r="D153" s="29" t="s">
        <v>88</v>
      </c>
      <c r="E153" s="52">
        <v>45804</v>
      </c>
      <c r="F153" s="27" t="s">
        <v>58</v>
      </c>
      <c r="G153" s="27" t="s">
        <v>60</v>
      </c>
      <c r="H153" s="35" t="s">
        <v>548</v>
      </c>
      <c r="I153" s="33" t="s">
        <v>118</v>
      </c>
      <c r="J153" s="246" t="s">
        <v>454</v>
      </c>
      <c r="K153" s="27">
        <v>22</v>
      </c>
      <c r="L153" s="29" t="s">
        <v>54</v>
      </c>
      <c r="M153" s="29" t="str">
        <f>IF(L153="", "", IFERROR(VLOOKUP(L153,Mapping_PIC_FUD[], 2, FALSE), ""))</f>
        <v>Packing</v>
      </c>
      <c r="N153" s="35"/>
      <c r="O153" s="29"/>
      <c r="P153" s="34"/>
      <c r="Q153" s="96"/>
      <c r="R153" s="30" t="s">
        <v>50</v>
      </c>
      <c r="S153" s="221" t="str">
        <f>IF(GMP[[#This Row],[P.I.C 2]]="", "", IFERROR(VLOOKUP(GMP[[#This Row],[P.I.C 2]],Mapping_PIC_FUD[], 2, FALSE), ""))</f>
        <v/>
      </c>
      <c r="T153" s="28"/>
      <c r="U153" s="30" t="str">
        <f>GMP[[#This Row],[Following up Dept. 2]]&amp;GMP[[#This Row],[Status]]</f>
        <v>On Going</v>
      </c>
      <c r="V153" s="231"/>
      <c r="W153" s="36"/>
      <c r="X153" s="29" t="str">
        <f t="shared" si="24"/>
        <v>No</v>
      </c>
      <c r="Y153" s="40"/>
      <c r="Z153" s="29"/>
    </row>
    <row r="154" spans="1:26" ht="153.6" hidden="1" customHeight="1" x14ac:dyDescent="0.45">
      <c r="A154" s="33">
        <f t="shared" si="25"/>
        <v>150</v>
      </c>
      <c r="B154" s="33" t="s">
        <v>298</v>
      </c>
      <c r="C154" s="227">
        <v>107249</v>
      </c>
      <c r="D154" s="29" t="s">
        <v>14</v>
      </c>
      <c r="E154" s="52">
        <v>45804</v>
      </c>
      <c r="F154" s="27" t="s">
        <v>27</v>
      </c>
      <c r="G154" s="27" t="s">
        <v>94</v>
      </c>
      <c r="H154" s="35" t="s">
        <v>549</v>
      </c>
      <c r="I154" s="33" t="s">
        <v>122</v>
      </c>
      <c r="J154" s="246" t="s">
        <v>455</v>
      </c>
      <c r="K154" s="27">
        <v>22</v>
      </c>
      <c r="L154" s="29" t="s">
        <v>285</v>
      </c>
      <c r="M154" s="29" t="str">
        <f>IF(L154="", "", IFERROR(VLOOKUP(L154,Mapping_PIC_FUD[], 2, FALSE), ""))</f>
        <v>HSE</v>
      </c>
      <c r="N154" s="35"/>
      <c r="O154" s="29"/>
      <c r="P154" s="34"/>
      <c r="Q154" s="96"/>
      <c r="R154" s="30" t="s">
        <v>50</v>
      </c>
      <c r="S154" s="221" t="str">
        <f>IF(GMP[[#This Row],[P.I.C 2]]="", "", IFERROR(VLOOKUP(GMP[[#This Row],[P.I.C 2]],Mapping_PIC_FUD[], 2, FALSE), ""))</f>
        <v/>
      </c>
      <c r="T154" s="28"/>
      <c r="U154" s="30" t="str">
        <f>GMP[[#This Row],[Following up Dept. 2]]&amp;GMP[[#This Row],[Status]]</f>
        <v>On Going</v>
      </c>
      <c r="V154" s="231"/>
      <c r="W154" s="36"/>
      <c r="X154" s="29" t="str">
        <f t="shared" si="24"/>
        <v>No</v>
      </c>
      <c r="Y154" s="40"/>
      <c r="Z154" s="29"/>
    </row>
    <row r="155" spans="1:26" ht="153.6" hidden="1" customHeight="1" x14ac:dyDescent="0.45">
      <c r="A155" s="33">
        <f t="shared" si="25"/>
        <v>151</v>
      </c>
      <c r="B155" s="33" t="s">
        <v>174</v>
      </c>
      <c r="C155" s="227">
        <v>105112</v>
      </c>
      <c r="D155" s="29" t="s">
        <v>9</v>
      </c>
      <c r="E155" s="52">
        <v>45805</v>
      </c>
      <c r="F155" s="27" t="s">
        <v>27</v>
      </c>
      <c r="G155" s="27" t="s">
        <v>89</v>
      </c>
      <c r="H155" s="35" t="s">
        <v>550</v>
      </c>
      <c r="I155" s="33" t="s">
        <v>118</v>
      </c>
      <c r="J155" s="246" t="s">
        <v>456</v>
      </c>
      <c r="K155" s="27">
        <v>22</v>
      </c>
      <c r="L155" s="29" t="s">
        <v>551</v>
      </c>
      <c r="M155" s="29" t="s">
        <v>9</v>
      </c>
      <c r="N155" s="35"/>
      <c r="O155" s="29"/>
      <c r="P155" s="34"/>
      <c r="Q155" s="96"/>
      <c r="R155" s="30" t="s">
        <v>50</v>
      </c>
      <c r="S155" s="221" t="str">
        <f>IF(GMP[[#This Row],[P.I.C 2]]="", "", IFERROR(VLOOKUP(GMP[[#This Row],[P.I.C 2]],Mapping_PIC_FUD[], 2, FALSE), ""))</f>
        <v/>
      </c>
      <c r="T155" s="28"/>
      <c r="U155" s="30" t="str">
        <f>GMP[[#This Row],[Following up Dept. 2]]&amp;GMP[[#This Row],[Status]]</f>
        <v>On Going</v>
      </c>
      <c r="V155" s="231"/>
      <c r="W155" s="36"/>
      <c r="X155" s="29" t="str">
        <f t="shared" si="24"/>
        <v>No</v>
      </c>
      <c r="Y155" s="40"/>
      <c r="Z155" s="29"/>
    </row>
    <row r="156" spans="1:26" ht="153.6" hidden="1" customHeight="1" x14ac:dyDescent="0.45">
      <c r="A156" s="33">
        <f t="shared" si="25"/>
        <v>152</v>
      </c>
      <c r="B156" s="33" t="s">
        <v>174</v>
      </c>
      <c r="C156" s="227">
        <v>105112</v>
      </c>
      <c r="D156" s="29" t="s">
        <v>9</v>
      </c>
      <c r="E156" s="52">
        <v>45805</v>
      </c>
      <c r="F156" s="27" t="s">
        <v>27</v>
      </c>
      <c r="G156" s="27" t="s">
        <v>89</v>
      </c>
      <c r="H156" s="35" t="s">
        <v>550</v>
      </c>
      <c r="I156" s="33" t="s">
        <v>118</v>
      </c>
      <c r="J156" s="246" t="s">
        <v>456</v>
      </c>
      <c r="K156" s="27">
        <v>22</v>
      </c>
      <c r="L156" s="29" t="s">
        <v>551</v>
      </c>
      <c r="M156" s="29" t="s">
        <v>63</v>
      </c>
      <c r="N156" s="35"/>
      <c r="O156" s="29"/>
      <c r="P156" s="34"/>
      <c r="Q156" s="96"/>
      <c r="R156" s="30" t="s">
        <v>50</v>
      </c>
      <c r="S156" s="221" t="str">
        <f>IF(GMP[[#This Row],[P.I.C 2]]="", "", IFERROR(VLOOKUP(GMP[[#This Row],[P.I.C 2]],Mapping_PIC_FUD[], 2, FALSE), ""))</f>
        <v/>
      </c>
      <c r="T156" s="28"/>
      <c r="U156" s="30" t="str">
        <f>GMP[[#This Row],[Following up Dept. 2]]&amp;GMP[[#This Row],[Status]]</f>
        <v>On Going</v>
      </c>
      <c r="V156" s="231"/>
      <c r="W156" s="36"/>
      <c r="X156" s="29" t="str">
        <f t="shared" ref="X156:X157" si="26">IF(W156="","No",IF(OR(W156&lt;=Y156),"Yes","No"))</f>
        <v>No</v>
      </c>
      <c r="Y156" s="40"/>
      <c r="Z156" s="29"/>
    </row>
    <row r="157" spans="1:26" ht="153.6" hidden="1" customHeight="1" x14ac:dyDescent="0.45">
      <c r="A157" s="33">
        <f t="shared" si="25"/>
        <v>153</v>
      </c>
      <c r="B157" s="33" t="s">
        <v>174</v>
      </c>
      <c r="C157" s="227">
        <v>105112</v>
      </c>
      <c r="D157" s="29" t="s">
        <v>9</v>
      </c>
      <c r="E157" s="52">
        <v>45805</v>
      </c>
      <c r="F157" s="27" t="s">
        <v>27</v>
      </c>
      <c r="G157" s="27" t="s">
        <v>89</v>
      </c>
      <c r="H157" s="35" t="s">
        <v>550</v>
      </c>
      <c r="I157" s="33" t="s">
        <v>118</v>
      </c>
      <c r="J157" s="246" t="s">
        <v>456</v>
      </c>
      <c r="K157" s="27">
        <v>22</v>
      </c>
      <c r="L157" s="29" t="s">
        <v>551</v>
      </c>
      <c r="M157" s="29" t="s">
        <v>53</v>
      </c>
      <c r="N157" s="35"/>
      <c r="O157" s="29"/>
      <c r="P157" s="34"/>
      <c r="Q157" s="96"/>
      <c r="R157" s="30" t="s">
        <v>50</v>
      </c>
      <c r="S157" s="221" t="str">
        <f>IF(GMP[[#This Row],[P.I.C 2]]="", "", IFERROR(VLOOKUP(GMP[[#This Row],[P.I.C 2]],Mapping_PIC_FUD[], 2, FALSE), ""))</f>
        <v/>
      </c>
      <c r="T157" s="28"/>
      <c r="U157" s="30" t="str">
        <f>GMP[[#This Row],[Following up Dept. 2]]&amp;GMP[[#This Row],[Status]]</f>
        <v>On Going</v>
      </c>
      <c r="V157" s="231"/>
      <c r="W157" s="36"/>
      <c r="X157" s="29" t="str">
        <f t="shared" si="26"/>
        <v>No</v>
      </c>
      <c r="Y157" s="40"/>
      <c r="Z157" s="29"/>
    </row>
    <row r="158" spans="1:26" ht="153.6" hidden="1" customHeight="1" x14ac:dyDescent="0.45">
      <c r="A158" s="33">
        <f t="shared" si="25"/>
        <v>154</v>
      </c>
      <c r="B158" s="33" t="s">
        <v>409</v>
      </c>
      <c r="C158" s="227">
        <v>103310</v>
      </c>
      <c r="D158" s="29" t="s">
        <v>81</v>
      </c>
      <c r="E158" s="52">
        <v>45805</v>
      </c>
      <c r="F158" s="27" t="s">
        <v>52</v>
      </c>
      <c r="G158" s="27" t="s">
        <v>53</v>
      </c>
      <c r="H158" s="35" t="s">
        <v>552</v>
      </c>
      <c r="I158" s="33" t="s">
        <v>117</v>
      </c>
      <c r="J158" s="246" t="s">
        <v>457</v>
      </c>
      <c r="K158" s="27">
        <v>22</v>
      </c>
      <c r="L158" s="29" t="s">
        <v>86</v>
      </c>
      <c r="M158" s="29" t="s">
        <v>53</v>
      </c>
      <c r="N158" s="35"/>
      <c r="O158" s="29"/>
      <c r="P158" s="34"/>
      <c r="Q158" s="96"/>
      <c r="R158" s="30" t="s">
        <v>50</v>
      </c>
      <c r="S158" s="221" t="str">
        <f>IF(GMP[[#This Row],[P.I.C 2]]="", "", IFERROR(VLOOKUP(GMP[[#This Row],[P.I.C 2]],Mapping_PIC_FUD[], 2, FALSE), ""))</f>
        <v/>
      </c>
      <c r="T158" s="28"/>
      <c r="U158" s="30" t="str">
        <f>GMP[[#This Row],[Following up Dept. 2]]&amp;GMP[[#This Row],[Status]]</f>
        <v>On Going</v>
      </c>
      <c r="V158" s="231"/>
      <c r="W158" s="36"/>
      <c r="X158" s="29" t="str">
        <f t="shared" si="24"/>
        <v>No</v>
      </c>
      <c r="Y158" s="40"/>
      <c r="Z158" s="29"/>
    </row>
    <row r="159" spans="1:26" ht="153.6" hidden="1" customHeight="1" x14ac:dyDescent="0.45">
      <c r="A159" s="33">
        <f t="shared" si="25"/>
        <v>155</v>
      </c>
      <c r="B159" s="33" t="s">
        <v>393</v>
      </c>
      <c r="C159" s="227">
        <v>107801</v>
      </c>
      <c r="D159" s="29" t="s">
        <v>51</v>
      </c>
      <c r="E159" s="52">
        <v>45805</v>
      </c>
      <c r="F159" s="27" t="s">
        <v>79</v>
      </c>
      <c r="G159" s="27" t="s">
        <v>53</v>
      </c>
      <c r="H159" s="35" t="s">
        <v>553</v>
      </c>
      <c r="I159" s="33" t="s">
        <v>120</v>
      </c>
      <c r="J159" s="246" t="s">
        <v>458</v>
      </c>
      <c r="K159" s="27">
        <v>22</v>
      </c>
      <c r="L159" s="29" t="s">
        <v>86</v>
      </c>
      <c r="M159" s="29" t="s">
        <v>53</v>
      </c>
      <c r="N159" s="35"/>
      <c r="O159" s="29"/>
      <c r="P159" s="34"/>
      <c r="Q159" s="96"/>
      <c r="R159" s="30" t="s">
        <v>50</v>
      </c>
      <c r="S159" s="221" t="str">
        <f>IF(GMP[[#This Row],[P.I.C 2]]="", "", IFERROR(VLOOKUP(GMP[[#This Row],[P.I.C 2]],Mapping_PIC_FUD[], 2, FALSE), ""))</f>
        <v/>
      </c>
      <c r="T159" s="28"/>
      <c r="U159" s="30" t="str">
        <f>GMP[[#This Row],[Following up Dept. 2]]&amp;GMP[[#This Row],[Status]]</f>
        <v>On Going</v>
      </c>
      <c r="V159" s="231"/>
      <c r="W159" s="36"/>
      <c r="X159" s="29" t="str">
        <f t="shared" si="24"/>
        <v>No</v>
      </c>
      <c r="Y159" s="40"/>
      <c r="Z159" s="29"/>
    </row>
    <row r="160" spans="1:26" ht="20.25" customHeight="1" x14ac:dyDescent="0.3">
      <c r="A160" s="26"/>
      <c r="B160" s="26"/>
      <c r="C160" s="228"/>
      <c r="E160" s="37"/>
      <c r="F160" s="26"/>
      <c r="G160" s="26"/>
      <c r="H160" s="26"/>
      <c r="I160" s="26"/>
      <c r="J160" s="26"/>
      <c r="K160" s="26"/>
      <c r="N160" s="26"/>
      <c r="P160" s="26"/>
      <c r="Q160" s="26"/>
      <c r="R160" s="26"/>
      <c r="T160" s="26"/>
      <c r="W160" s="26"/>
      <c r="Z160" s="26"/>
    </row>
    <row r="161" spans="3:25" s="26" customFormat="1" ht="20.25" customHeight="1" x14ac:dyDescent="0.3">
      <c r="C161" s="228"/>
      <c r="E161" s="37"/>
      <c r="V161" s="228"/>
      <c r="Y161" s="46"/>
    </row>
    <row r="162" spans="3:25" s="26" customFormat="1" ht="20.25" customHeight="1" x14ac:dyDescent="0.3">
      <c r="C162" s="228"/>
      <c r="E162" s="37"/>
      <c r="V162" s="228"/>
      <c r="Y162" s="46"/>
    </row>
    <row r="163" spans="3:25" s="26" customFormat="1" ht="20.25" customHeight="1" x14ac:dyDescent="0.3">
      <c r="C163" s="228"/>
      <c r="E163" s="37"/>
      <c r="N163" s="26" t="s">
        <v>59</v>
      </c>
      <c r="P163" s="26" t="s">
        <v>59</v>
      </c>
      <c r="V163" s="228" t="s">
        <v>59</v>
      </c>
      <c r="Y163" s="46"/>
    </row>
    <row r="164" spans="3:25" s="26" customFormat="1" ht="20.25" customHeight="1" x14ac:dyDescent="0.3">
      <c r="C164" s="228"/>
      <c r="E164" s="37"/>
      <c r="V164" s="228"/>
      <c r="Y164" s="46"/>
    </row>
    <row r="165" spans="3:25" s="26" customFormat="1" ht="20.25" customHeight="1" x14ac:dyDescent="0.3">
      <c r="C165" s="228"/>
      <c r="E165" s="37"/>
      <c r="V165" s="228"/>
      <c r="Y165" s="46"/>
    </row>
    <row r="166" spans="3:25" s="26" customFormat="1" ht="20.25" customHeight="1" x14ac:dyDescent="0.3">
      <c r="C166" s="228"/>
      <c r="E166" s="37"/>
      <c r="V166" s="228"/>
      <c r="Y166" s="46"/>
    </row>
    <row r="167" spans="3:25" s="26" customFormat="1" ht="20.25" customHeight="1" x14ac:dyDescent="0.3">
      <c r="C167" s="228"/>
      <c r="E167" s="37"/>
      <c r="V167" s="228"/>
      <c r="Y167" s="46"/>
    </row>
    <row r="168" spans="3:25" s="26" customFormat="1" ht="20.25" customHeight="1" x14ac:dyDescent="0.3">
      <c r="C168" s="228"/>
      <c r="E168" s="37"/>
      <c r="V168" s="228"/>
      <c r="Y168" s="46"/>
    </row>
    <row r="169" spans="3:25" s="26" customFormat="1" ht="20.25" customHeight="1" x14ac:dyDescent="0.3">
      <c r="C169" s="228"/>
      <c r="E169" s="37"/>
      <c r="V169" s="228"/>
      <c r="Y169" s="46"/>
    </row>
    <row r="170" spans="3:25" s="26" customFormat="1" ht="20.25" customHeight="1" x14ac:dyDescent="0.3">
      <c r="C170" s="228"/>
      <c r="E170" s="37"/>
      <c r="V170" s="228"/>
      <c r="Y170" s="46"/>
    </row>
    <row r="171" spans="3:25" s="26" customFormat="1" ht="20.25" customHeight="1" x14ac:dyDescent="0.3">
      <c r="C171" s="228"/>
      <c r="E171" s="37"/>
      <c r="V171" s="228"/>
      <c r="Y171" s="46"/>
    </row>
    <row r="172" spans="3:25" s="26" customFormat="1" ht="20.25" customHeight="1" x14ac:dyDescent="0.3">
      <c r="C172" s="228"/>
      <c r="E172" s="37"/>
      <c r="J172" s="26" t="s">
        <v>59</v>
      </c>
      <c r="V172" s="228"/>
      <c r="Y172" s="46"/>
    </row>
    <row r="173" spans="3:25" s="26" customFormat="1" ht="20.25" customHeight="1" x14ac:dyDescent="0.3">
      <c r="C173" s="228"/>
      <c r="E173" s="37"/>
      <c r="V173" s="228"/>
      <c r="Y173" s="46"/>
    </row>
    <row r="174" spans="3:25" s="26" customFormat="1" ht="20.25" customHeight="1" x14ac:dyDescent="0.3">
      <c r="C174" s="228"/>
      <c r="E174" s="37"/>
      <c r="V174" s="228"/>
      <c r="Y174" s="46"/>
    </row>
    <row r="175" spans="3:25" s="26" customFormat="1" ht="20.25" customHeight="1" x14ac:dyDescent="0.3">
      <c r="C175" s="228"/>
      <c r="E175" s="37"/>
      <c r="V175" s="228"/>
      <c r="Y175" s="46"/>
    </row>
    <row r="176" spans="3:25" s="26" customFormat="1" ht="20.25" customHeight="1" x14ac:dyDescent="0.3">
      <c r="C176" s="228"/>
      <c r="E176" s="37"/>
      <c r="V176" s="228"/>
      <c r="Y176" s="46"/>
    </row>
    <row r="177" spans="3:25" s="26" customFormat="1" ht="20.25" customHeight="1" x14ac:dyDescent="0.3">
      <c r="C177" s="228"/>
      <c r="E177" s="37"/>
      <c r="V177" s="228"/>
      <c r="Y177" s="46"/>
    </row>
    <row r="178" spans="3:25" s="26" customFormat="1" ht="20.25" customHeight="1" x14ac:dyDescent="0.3">
      <c r="C178" s="228"/>
      <c r="E178" s="37"/>
      <c r="V178" s="228"/>
      <c r="Y178" s="46"/>
    </row>
    <row r="179" spans="3:25" s="26" customFormat="1" ht="20.25" customHeight="1" x14ac:dyDescent="0.3">
      <c r="C179" s="228"/>
      <c r="E179" s="37"/>
      <c r="V179" s="228"/>
      <c r="Y179" s="46"/>
    </row>
    <row r="180" spans="3:25" s="26" customFormat="1" ht="20.25" customHeight="1" x14ac:dyDescent="0.3">
      <c r="C180" s="228"/>
      <c r="E180" s="37"/>
      <c r="V180" s="228"/>
      <c r="Y180" s="46"/>
    </row>
    <row r="181" spans="3:25" s="26" customFormat="1" ht="20.25" customHeight="1" x14ac:dyDescent="0.3">
      <c r="C181" s="228"/>
      <c r="E181" s="37"/>
      <c r="V181" s="228"/>
      <c r="Y181" s="46"/>
    </row>
    <row r="182" spans="3:25" s="26" customFormat="1" ht="20.25" customHeight="1" x14ac:dyDescent="0.3">
      <c r="C182" s="228"/>
      <c r="E182" s="37"/>
      <c r="V182" s="228"/>
      <c r="Y182" s="46"/>
    </row>
    <row r="183" spans="3:25" s="26" customFormat="1" ht="20.25" customHeight="1" x14ac:dyDescent="0.3">
      <c r="C183" s="228"/>
      <c r="E183" s="37"/>
      <c r="V183" s="228"/>
      <c r="Y183" s="46"/>
    </row>
    <row r="184" spans="3:25" s="26" customFormat="1" ht="20.25" customHeight="1" x14ac:dyDescent="0.3">
      <c r="C184" s="228"/>
      <c r="E184" s="37"/>
      <c r="V184" s="228"/>
      <c r="Y184" s="46"/>
    </row>
    <row r="185" spans="3:25" s="26" customFormat="1" ht="20.25" customHeight="1" x14ac:dyDescent="0.3">
      <c r="C185" s="228"/>
      <c r="E185" s="37"/>
      <c r="V185" s="228"/>
      <c r="Y185" s="46"/>
    </row>
    <row r="186" spans="3:25" s="26" customFormat="1" ht="20.25" customHeight="1" x14ac:dyDescent="0.3">
      <c r="C186" s="228"/>
      <c r="E186" s="37"/>
      <c r="V186" s="228"/>
      <c r="Y186" s="46"/>
    </row>
    <row r="187" spans="3:25" s="26" customFormat="1" ht="20.25" customHeight="1" x14ac:dyDescent="0.3">
      <c r="C187" s="228"/>
      <c r="E187" s="37"/>
      <c r="V187" s="228"/>
      <c r="Y187" s="46"/>
    </row>
    <row r="188" spans="3:25" s="26" customFormat="1" ht="20.25" customHeight="1" x14ac:dyDescent="0.3">
      <c r="C188" s="228"/>
      <c r="E188" s="37"/>
      <c r="V188" s="228"/>
      <c r="Y188" s="46"/>
    </row>
    <row r="189" spans="3:25" s="26" customFormat="1" ht="20.25" customHeight="1" x14ac:dyDescent="0.3">
      <c r="C189" s="228"/>
      <c r="E189" s="37"/>
      <c r="V189" s="228"/>
      <c r="Y189" s="46"/>
    </row>
    <row r="190" spans="3:25" s="26" customFormat="1" ht="20.25" customHeight="1" x14ac:dyDescent="0.3">
      <c r="C190" s="228"/>
      <c r="E190" s="37"/>
      <c r="V190" s="228"/>
      <c r="Y190" s="46"/>
    </row>
    <row r="191" spans="3:25" s="26" customFormat="1" ht="20.25" customHeight="1" x14ac:dyDescent="0.3">
      <c r="C191" s="228"/>
      <c r="E191" s="37"/>
      <c r="V191" s="228"/>
      <c r="Y191" s="46"/>
    </row>
    <row r="192" spans="3:25" s="26" customFormat="1" ht="20.25" customHeight="1" x14ac:dyDescent="0.3">
      <c r="C192" s="228"/>
      <c r="E192" s="37"/>
      <c r="V192" s="228"/>
      <c r="Y192" s="46"/>
    </row>
    <row r="193" spans="3:25" s="26" customFormat="1" ht="20.25" customHeight="1" x14ac:dyDescent="0.3">
      <c r="C193" s="228"/>
      <c r="E193" s="37"/>
      <c r="V193" s="228"/>
      <c r="Y193" s="46"/>
    </row>
    <row r="194" spans="3:25" s="26" customFormat="1" ht="20.25" customHeight="1" x14ac:dyDescent="0.3">
      <c r="C194" s="228"/>
      <c r="E194" s="37"/>
      <c r="V194" s="228"/>
      <c r="Y194" s="46"/>
    </row>
    <row r="195" spans="3:25" s="26" customFormat="1" ht="20.25" customHeight="1" x14ac:dyDescent="0.3">
      <c r="C195" s="228"/>
      <c r="E195" s="37"/>
      <c r="V195" s="228"/>
      <c r="Y195" s="46"/>
    </row>
    <row r="196" spans="3:25" s="26" customFormat="1" ht="20.25" customHeight="1" x14ac:dyDescent="0.3">
      <c r="C196" s="228"/>
      <c r="E196" s="37"/>
      <c r="V196" s="228"/>
      <c r="Y196" s="46"/>
    </row>
    <row r="197" spans="3:25" s="26" customFormat="1" ht="20.25" customHeight="1" x14ac:dyDescent="0.3">
      <c r="C197" s="228"/>
      <c r="E197" s="37"/>
      <c r="V197" s="228"/>
      <c r="Y197" s="46"/>
    </row>
    <row r="198" spans="3:25" s="26" customFormat="1" ht="20.25" customHeight="1" x14ac:dyDescent="0.3">
      <c r="C198" s="228"/>
      <c r="E198" s="37"/>
      <c r="V198" s="228"/>
      <c r="Y198" s="46"/>
    </row>
    <row r="199" spans="3:25" s="26" customFormat="1" ht="20.25" customHeight="1" x14ac:dyDescent="0.3">
      <c r="C199" s="228"/>
      <c r="E199" s="37"/>
      <c r="V199" s="228"/>
      <c r="Y199" s="46"/>
    </row>
    <row r="200" spans="3:25" s="26" customFormat="1" ht="20.25" customHeight="1" x14ac:dyDescent="0.3">
      <c r="C200" s="228"/>
      <c r="E200" s="37"/>
      <c r="V200" s="228"/>
      <c r="Y200" s="46"/>
    </row>
    <row r="201" spans="3:25" s="26" customFormat="1" ht="20.25" customHeight="1" x14ac:dyDescent="0.3">
      <c r="C201" s="228"/>
      <c r="E201" s="37"/>
      <c r="V201" s="228"/>
      <c r="Y201" s="46"/>
    </row>
    <row r="202" spans="3:25" s="26" customFormat="1" ht="20.25" customHeight="1" x14ac:dyDescent="0.3">
      <c r="C202" s="228"/>
      <c r="E202" s="37"/>
      <c r="V202" s="228"/>
      <c r="Y202" s="46"/>
    </row>
    <row r="203" spans="3:25" s="26" customFormat="1" ht="20.25" customHeight="1" x14ac:dyDescent="0.3">
      <c r="C203" s="228"/>
      <c r="E203" s="37"/>
      <c r="V203" s="228"/>
      <c r="Y203" s="46"/>
    </row>
    <row r="204" spans="3:25" s="26" customFormat="1" ht="20.25" customHeight="1" x14ac:dyDescent="0.3">
      <c r="C204" s="228"/>
      <c r="E204" s="37"/>
      <c r="V204" s="228"/>
      <c r="Y204" s="46"/>
    </row>
    <row r="205" spans="3:25" s="26" customFormat="1" ht="20.25" customHeight="1" x14ac:dyDescent="0.3">
      <c r="C205" s="228"/>
      <c r="E205" s="37"/>
      <c r="V205" s="228"/>
      <c r="Y205" s="46"/>
    </row>
    <row r="206" spans="3:25" s="26" customFormat="1" ht="20.25" customHeight="1" x14ac:dyDescent="0.3">
      <c r="C206" s="228"/>
      <c r="E206" s="37"/>
      <c r="V206" s="228"/>
      <c r="Y206" s="46"/>
    </row>
    <row r="207" spans="3:25" s="26" customFormat="1" ht="20.25" customHeight="1" x14ac:dyDescent="0.3">
      <c r="C207" s="228"/>
      <c r="E207" s="37"/>
      <c r="V207" s="228"/>
      <c r="Y207" s="46"/>
    </row>
    <row r="208" spans="3:25" s="26" customFormat="1" ht="20.25" customHeight="1" x14ac:dyDescent="0.3">
      <c r="C208" s="228"/>
      <c r="E208" s="37"/>
      <c r="V208" s="228"/>
      <c r="Y208" s="46"/>
    </row>
    <row r="209" spans="3:25" s="26" customFormat="1" ht="20.25" customHeight="1" x14ac:dyDescent="0.3">
      <c r="C209" s="228"/>
      <c r="E209" s="37"/>
      <c r="V209" s="228"/>
      <c r="Y209" s="46"/>
    </row>
    <row r="210" spans="3:25" s="26" customFormat="1" ht="20.25" customHeight="1" x14ac:dyDescent="0.3">
      <c r="C210" s="228"/>
      <c r="E210" s="37"/>
      <c r="V210" s="228"/>
      <c r="Y210" s="46"/>
    </row>
    <row r="211" spans="3:25" s="26" customFormat="1" ht="20.25" customHeight="1" x14ac:dyDescent="0.3">
      <c r="C211" s="228"/>
      <c r="E211" s="37"/>
      <c r="V211" s="228"/>
      <c r="Y211" s="46"/>
    </row>
    <row r="212" spans="3:25" s="26" customFormat="1" ht="20.25" customHeight="1" x14ac:dyDescent="0.3">
      <c r="C212" s="228"/>
      <c r="E212" s="37"/>
      <c r="V212" s="228"/>
      <c r="Y212" s="46"/>
    </row>
    <row r="213" spans="3:25" s="26" customFormat="1" ht="20.25" customHeight="1" x14ac:dyDescent="0.3">
      <c r="C213" s="228"/>
      <c r="E213" s="37"/>
      <c r="V213" s="228"/>
      <c r="Y213" s="46"/>
    </row>
    <row r="214" spans="3:25" s="26" customFormat="1" ht="20.25" customHeight="1" x14ac:dyDescent="0.3">
      <c r="C214" s="228"/>
      <c r="E214" s="37"/>
      <c r="V214" s="228"/>
      <c r="Y214" s="46"/>
    </row>
    <row r="215" spans="3:25" s="26" customFormat="1" ht="20.25" customHeight="1" x14ac:dyDescent="0.3">
      <c r="C215" s="228"/>
      <c r="E215" s="37"/>
      <c r="V215" s="228"/>
      <c r="Y215" s="46"/>
    </row>
    <row r="216" spans="3:25" s="26" customFormat="1" ht="20.25" customHeight="1" x14ac:dyDescent="0.3">
      <c r="C216" s="228"/>
      <c r="E216" s="37"/>
      <c r="V216" s="228"/>
      <c r="Y216" s="46"/>
    </row>
    <row r="217" spans="3:25" s="26" customFormat="1" ht="20.25" customHeight="1" x14ac:dyDescent="0.3">
      <c r="C217" s="228"/>
      <c r="E217" s="37"/>
      <c r="V217" s="228"/>
      <c r="Y217" s="46"/>
    </row>
    <row r="218" spans="3:25" s="26" customFormat="1" ht="20.25" customHeight="1" x14ac:dyDescent="0.3">
      <c r="C218" s="228"/>
      <c r="E218" s="37"/>
      <c r="V218" s="228"/>
      <c r="Y218" s="46"/>
    </row>
    <row r="219" spans="3:25" s="26" customFormat="1" ht="20.25" customHeight="1" x14ac:dyDescent="0.3">
      <c r="C219" s="228"/>
      <c r="E219" s="37"/>
      <c r="V219" s="228"/>
      <c r="Y219" s="46"/>
    </row>
    <row r="220" spans="3:25" s="26" customFormat="1" ht="20.25" customHeight="1" x14ac:dyDescent="0.3">
      <c r="C220" s="228"/>
      <c r="E220" s="37"/>
      <c r="V220" s="228"/>
      <c r="Y220" s="46"/>
    </row>
    <row r="221" spans="3:25" s="26" customFormat="1" ht="20.25" customHeight="1" x14ac:dyDescent="0.3">
      <c r="C221" s="228"/>
      <c r="E221" s="37"/>
      <c r="V221" s="228"/>
      <c r="Y221" s="46"/>
    </row>
    <row r="222" spans="3:25" s="26" customFormat="1" ht="20.25" customHeight="1" x14ac:dyDescent="0.3">
      <c r="C222" s="228"/>
      <c r="E222" s="37"/>
      <c r="V222" s="228"/>
      <c r="Y222" s="46"/>
    </row>
    <row r="223" spans="3:25" s="26" customFormat="1" ht="20.25" customHeight="1" x14ac:dyDescent="0.3">
      <c r="C223" s="228"/>
      <c r="E223" s="37"/>
      <c r="V223" s="228"/>
      <c r="Y223" s="46"/>
    </row>
    <row r="224" spans="3:25" s="26" customFormat="1" ht="20.25" customHeight="1" x14ac:dyDescent="0.3">
      <c r="C224" s="228"/>
      <c r="E224" s="37"/>
      <c r="V224" s="228"/>
      <c r="Y224" s="46"/>
    </row>
    <row r="225" spans="3:25" s="26" customFormat="1" ht="20.25" customHeight="1" x14ac:dyDescent="0.3">
      <c r="C225" s="228"/>
      <c r="E225" s="37"/>
      <c r="V225" s="228"/>
      <c r="Y225" s="46"/>
    </row>
    <row r="226" spans="3:25" s="26" customFormat="1" ht="20.25" customHeight="1" x14ac:dyDescent="0.3">
      <c r="C226" s="228"/>
      <c r="E226" s="37"/>
      <c r="V226" s="228"/>
      <c r="Y226" s="46"/>
    </row>
    <row r="227" spans="3:25" s="26" customFormat="1" ht="20.25" customHeight="1" x14ac:dyDescent="0.3">
      <c r="C227" s="228"/>
      <c r="E227" s="37"/>
      <c r="V227" s="228"/>
      <c r="Y227" s="46"/>
    </row>
    <row r="228" spans="3:25" s="26" customFormat="1" ht="20.25" customHeight="1" x14ac:dyDescent="0.3">
      <c r="C228" s="228"/>
      <c r="E228" s="37"/>
      <c r="V228" s="228"/>
      <c r="Y228" s="46"/>
    </row>
    <row r="229" spans="3:25" s="26" customFormat="1" ht="20.25" customHeight="1" x14ac:dyDescent="0.3">
      <c r="C229" s="228"/>
      <c r="E229" s="37"/>
      <c r="V229" s="228"/>
      <c r="Y229" s="46"/>
    </row>
    <row r="230" spans="3:25" s="26" customFormat="1" ht="20.25" customHeight="1" x14ac:dyDescent="0.3">
      <c r="C230" s="228"/>
      <c r="E230" s="37"/>
      <c r="V230" s="228"/>
      <c r="Y230" s="46"/>
    </row>
    <row r="231" spans="3:25" s="26" customFormat="1" ht="20.25" customHeight="1" x14ac:dyDescent="0.3">
      <c r="C231" s="228"/>
      <c r="E231" s="37"/>
      <c r="V231" s="228"/>
      <c r="Y231" s="46"/>
    </row>
    <row r="232" spans="3:25" s="26" customFormat="1" ht="20.25" customHeight="1" x14ac:dyDescent="0.3">
      <c r="C232" s="228"/>
      <c r="E232" s="37"/>
      <c r="V232" s="228"/>
      <c r="Y232" s="46"/>
    </row>
    <row r="233" spans="3:25" s="26" customFormat="1" ht="20.25" customHeight="1" x14ac:dyDescent="0.3">
      <c r="C233" s="228"/>
      <c r="E233" s="37"/>
      <c r="V233" s="228"/>
      <c r="Y233" s="46"/>
    </row>
    <row r="234" spans="3:25" s="26" customFormat="1" ht="20.25" customHeight="1" x14ac:dyDescent="0.3">
      <c r="C234" s="228"/>
      <c r="E234" s="37"/>
      <c r="V234" s="228"/>
      <c r="Y234" s="46"/>
    </row>
    <row r="235" spans="3:25" s="26" customFormat="1" ht="20.25" customHeight="1" x14ac:dyDescent="0.3">
      <c r="C235" s="228"/>
      <c r="E235" s="37"/>
      <c r="V235" s="228"/>
      <c r="Y235" s="46"/>
    </row>
    <row r="236" spans="3:25" s="26" customFormat="1" ht="20.25" customHeight="1" x14ac:dyDescent="0.3">
      <c r="C236" s="228"/>
      <c r="E236" s="37"/>
      <c r="V236" s="228"/>
      <c r="Y236" s="46"/>
    </row>
    <row r="237" spans="3:25" s="26" customFormat="1" ht="20.25" customHeight="1" x14ac:dyDescent="0.3">
      <c r="C237" s="228"/>
      <c r="E237" s="37"/>
      <c r="V237" s="228"/>
      <c r="Y237" s="46"/>
    </row>
    <row r="238" spans="3:25" s="26" customFormat="1" ht="20.25" customHeight="1" x14ac:dyDescent="0.3">
      <c r="C238" s="228"/>
      <c r="E238" s="37"/>
      <c r="V238" s="228"/>
      <c r="Y238" s="46"/>
    </row>
    <row r="239" spans="3:25" s="26" customFormat="1" ht="20.25" customHeight="1" x14ac:dyDescent="0.3">
      <c r="C239" s="228"/>
      <c r="E239" s="37"/>
      <c r="V239" s="228"/>
      <c r="Y239" s="46"/>
    </row>
    <row r="240" spans="3:25" s="26" customFormat="1" ht="20.25" customHeight="1" x14ac:dyDescent="0.3">
      <c r="C240" s="228"/>
      <c r="E240" s="37"/>
      <c r="V240" s="228"/>
      <c r="Y240" s="46"/>
    </row>
    <row r="241" spans="3:25" s="26" customFormat="1" ht="20.25" customHeight="1" x14ac:dyDescent="0.3">
      <c r="C241" s="228"/>
      <c r="E241" s="37"/>
      <c r="V241" s="228"/>
      <c r="Y241" s="46"/>
    </row>
    <row r="242" spans="3:25" s="26" customFormat="1" ht="20.25" customHeight="1" x14ac:dyDescent="0.3">
      <c r="C242" s="228"/>
      <c r="E242" s="37"/>
      <c r="V242" s="228"/>
      <c r="Y242" s="46"/>
    </row>
    <row r="243" spans="3:25" s="26" customFormat="1" ht="20.25" customHeight="1" x14ac:dyDescent="0.3">
      <c r="C243" s="228"/>
      <c r="E243" s="37"/>
      <c r="V243" s="228"/>
      <c r="Y243" s="46"/>
    </row>
    <row r="244" spans="3:25" s="26" customFormat="1" ht="20.25" customHeight="1" x14ac:dyDescent="0.3">
      <c r="C244" s="228"/>
      <c r="E244" s="37"/>
      <c r="V244" s="228"/>
      <c r="Y244" s="46"/>
    </row>
    <row r="245" spans="3:25" s="26" customFormat="1" ht="20.25" customHeight="1" x14ac:dyDescent="0.3">
      <c r="C245" s="228"/>
      <c r="E245" s="37"/>
      <c r="V245" s="228"/>
      <c r="Y245" s="46"/>
    </row>
    <row r="246" spans="3:25" s="26" customFormat="1" ht="20.25" customHeight="1" x14ac:dyDescent="0.3">
      <c r="C246" s="228"/>
      <c r="E246" s="37"/>
      <c r="V246" s="228"/>
      <c r="Y246" s="46"/>
    </row>
    <row r="247" spans="3:25" s="26" customFormat="1" ht="20.25" customHeight="1" x14ac:dyDescent="0.3">
      <c r="C247" s="228"/>
      <c r="E247" s="37"/>
      <c r="V247" s="228"/>
      <c r="Y247" s="46"/>
    </row>
    <row r="248" spans="3:25" s="26" customFormat="1" ht="20.25" customHeight="1" x14ac:dyDescent="0.3">
      <c r="C248" s="228"/>
      <c r="E248" s="37"/>
      <c r="V248" s="228"/>
      <c r="Y248" s="46"/>
    </row>
    <row r="249" spans="3:25" s="26" customFormat="1" ht="20.25" customHeight="1" x14ac:dyDescent="0.3">
      <c r="C249" s="228"/>
      <c r="E249" s="37"/>
      <c r="V249" s="228"/>
      <c r="Y249" s="46"/>
    </row>
    <row r="250" spans="3:25" s="26" customFormat="1" ht="20.25" customHeight="1" x14ac:dyDescent="0.3">
      <c r="C250" s="228"/>
      <c r="E250" s="37"/>
      <c r="V250" s="228"/>
      <c r="Y250" s="46"/>
    </row>
    <row r="251" spans="3:25" s="26" customFormat="1" ht="20.25" customHeight="1" x14ac:dyDescent="0.3">
      <c r="C251" s="228"/>
      <c r="E251" s="37"/>
      <c r="V251" s="228"/>
      <c r="Y251" s="46"/>
    </row>
    <row r="252" spans="3:25" s="26" customFormat="1" ht="20.25" customHeight="1" x14ac:dyDescent="0.3">
      <c r="C252" s="228"/>
      <c r="E252" s="37"/>
      <c r="V252" s="228"/>
      <c r="Y252" s="46"/>
    </row>
    <row r="253" spans="3:25" s="26" customFormat="1" ht="20.25" customHeight="1" x14ac:dyDescent="0.3">
      <c r="C253" s="228"/>
      <c r="E253" s="37"/>
      <c r="V253" s="228"/>
      <c r="Y253" s="46"/>
    </row>
    <row r="254" spans="3:25" s="26" customFormat="1" ht="20.25" customHeight="1" x14ac:dyDescent="0.3">
      <c r="C254" s="228"/>
      <c r="E254" s="37"/>
      <c r="V254" s="228"/>
      <c r="Y254" s="46"/>
    </row>
    <row r="255" spans="3:25" s="26" customFormat="1" ht="20.25" customHeight="1" x14ac:dyDescent="0.3">
      <c r="C255" s="228"/>
      <c r="E255" s="37"/>
      <c r="V255" s="228"/>
      <c r="Y255" s="46"/>
    </row>
    <row r="256" spans="3:25" s="26" customFormat="1" ht="20.25" customHeight="1" x14ac:dyDescent="0.3">
      <c r="C256" s="228"/>
      <c r="E256" s="37"/>
      <c r="V256" s="228"/>
      <c r="Y256" s="46"/>
    </row>
    <row r="257" spans="3:25" s="26" customFormat="1" ht="20.25" customHeight="1" x14ac:dyDescent="0.3">
      <c r="C257" s="228"/>
      <c r="E257" s="37"/>
      <c r="V257" s="228"/>
      <c r="Y257" s="46"/>
    </row>
    <row r="258" spans="3:25" s="26" customFormat="1" ht="20.25" customHeight="1" x14ac:dyDescent="0.3">
      <c r="C258" s="228"/>
      <c r="E258" s="37"/>
      <c r="V258" s="228"/>
      <c r="Y258" s="46"/>
    </row>
    <row r="259" spans="3:25" s="26" customFormat="1" ht="20.25" customHeight="1" x14ac:dyDescent="0.3">
      <c r="C259" s="228"/>
      <c r="E259" s="37"/>
      <c r="V259" s="228"/>
      <c r="Y259" s="46"/>
    </row>
    <row r="260" spans="3:25" s="26" customFormat="1" ht="20.25" customHeight="1" x14ac:dyDescent="0.3">
      <c r="C260" s="228"/>
      <c r="E260" s="37"/>
      <c r="V260" s="228"/>
      <c r="Y260" s="46"/>
    </row>
    <row r="261" spans="3:25" s="26" customFormat="1" ht="20.25" customHeight="1" x14ac:dyDescent="0.3">
      <c r="C261" s="228"/>
      <c r="E261" s="37"/>
      <c r="V261" s="228"/>
      <c r="Y261" s="46"/>
    </row>
    <row r="262" spans="3:25" s="26" customFormat="1" ht="20.25" customHeight="1" x14ac:dyDescent="0.3">
      <c r="C262" s="228"/>
      <c r="E262" s="37"/>
      <c r="V262" s="228"/>
      <c r="Y262" s="46"/>
    </row>
    <row r="263" spans="3:25" s="26" customFormat="1" ht="20.25" customHeight="1" x14ac:dyDescent="0.3">
      <c r="C263" s="228"/>
      <c r="E263" s="37"/>
      <c r="V263" s="228"/>
      <c r="Y263" s="46"/>
    </row>
    <row r="264" spans="3:25" s="26" customFormat="1" ht="20.25" customHeight="1" x14ac:dyDescent="0.3">
      <c r="C264" s="228"/>
      <c r="E264" s="37"/>
      <c r="V264" s="228"/>
      <c r="Y264" s="46"/>
    </row>
    <row r="265" spans="3:25" s="26" customFormat="1" ht="20.25" customHeight="1" x14ac:dyDescent="0.3">
      <c r="C265" s="228"/>
      <c r="E265" s="37"/>
      <c r="V265" s="228"/>
      <c r="Y265" s="46"/>
    </row>
    <row r="266" spans="3:25" s="26" customFormat="1" ht="20.25" customHeight="1" x14ac:dyDescent="0.3">
      <c r="C266" s="228"/>
      <c r="E266" s="37"/>
      <c r="V266" s="228"/>
      <c r="Y266" s="46"/>
    </row>
    <row r="267" spans="3:25" s="26" customFormat="1" ht="20.25" customHeight="1" x14ac:dyDescent="0.3">
      <c r="C267" s="228"/>
      <c r="E267" s="37"/>
      <c r="V267" s="228"/>
      <c r="Y267" s="46"/>
    </row>
    <row r="268" spans="3:25" s="26" customFormat="1" ht="20.25" customHeight="1" x14ac:dyDescent="0.3">
      <c r="C268" s="228"/>
      <c r="E268" s="37"/>
      <c r="V268" s="228"/>
      <c r="Y268" s="46"/>
    </row>
    <row r="269" spans="3:25" s="26" customFormat="1" ht="20.25" customHeight="1" x14ac:dyDescent="0.3">
      <c r="C269" s="228"/>
      <c r="E269" s="37"/>
      <c r="V269" s="228"/>
      <c r="Y269" s="46"/>
    </row>
    <row r="270" spans="3:25" s="26" customFormat="1" ht="20.25" customHeight="1" x14ac:dyDescent="0.3">
      <c r="C270" s="228"/>
      <c r="E270" s="37"/>
      <c r="V270" s="228"/>
      <c r="Y270" s="46"/>
    </row>
    <row r="271" spans="3:25" s="26" customFormat="1" ht="20.25" customHeight="1" x14ac:dyDescent="0.3">
      <c r="C271" s="228"/>
      <c r="E271" s="37"/>
      <c r="V271" s="228"/>
      <c r="Y271" s="46"/>
    </row>
    <row r="272" spans="3:25" s="26" customFormat="1" ht="20.25" customHeight="1" x14ac:dyDescent="0.3">
      <c r="C272" s="228"/>
      <c r="E272" s="37"/>
      <c r="V272" s="228"/>
      <c r="Y272" s="46"/>
    </row>
    <row r="273" spans="3:25" s="26" customFormat="1" ht="20.25" customHeight="1" x14ac:dyDescent="0.3">
      <c r="C273" s="228"/>
      <c r="E273" s="37"/>
      <c r="V273" s="228"/>
      <c r="Y273" s="46"/>
    </row>
    <row r="274" spans="3:25" s="26" customFormat="1" ht="20.25" customHeight="1" x14ac:dyDescent="0.3">
      <c r="C274" s="228"/>
      <c r="E274" s="37"/>
      <c r="V274" s="228"/>
      <c r="Y274" s="46"/>
    </row>
    <row r="275" spans="3:25" s="26" customFormat="1" ht="20.25" customHeight="1" x14ac:dyDescent="0.3">
      <c r="C275" s="228"/>
      <c r="E275" s="37"/>
      <c r="V275" s="228"/>
      <c r="Y275" s="46"/>
    </row>
    <row r="276" spans="3:25" s="26" customFormat="1" ht="20.25" customHeight="1" x14ac:dyDescent="0.3">
      <c r="C276" s="228"/>
      <c r="E276" s="37"/>
      <c r="V276" s="228"/>
      <c r="Y276" s="46"/>
    </row>
    <row r="277" spans="3:25" s="26" customFormat="1" ht="20.25" customHeight="1" x14ac:dyDescent="0.3">
      <c r="C277" s="228"/>
      <c r="E277" s="37"/>
      <c r="V277" s="228"/>
      <c r="Y277" s="46"/>
    </row>
    <row r="278" spans="3:25" s="26" customFormat="1" ht="20.25" customHeight="1" x14ac:dyDescent="0.3">
      <c r="C278" s="228"/>
      <c r="E278" s="37"/>
      <c r="V278" s="228"/>
      <c r="Y278" s="46"/>
    </row>
    <row r="279" spans="3:25" s="26" customFormat="1" ht="20.25" customHeight="1" x14ac:dyDescent="0.3">
      <c r="C279" s="228"/>
      <c r="E279" s="37"/>
      <c r="V279" s="228"/>
      <c r="Y279" s="46"/>
    </row>
    <row r="280" spans="3:25" s="26" customFormat="1" ht="20.25" customHeight="1" x14ac:dyDescent="0.3">
      <c r="C280" s="228"/>
      <c r="E280" s="37"/>
      <c r="V280" s="228"/>
      <c r="Y280" s="46"/>
    </row>
    <row r="281" spans="3:25" s="26" customFormat="1" ht="20.25" customHeight="1" x14ac:dyDescent="0.3">
      <c r="C281" s="228"/>
      <c r="E281" s="37"/>
      <c r="V281" s="228"/>
      <c r="Y281" s="46"/>
    </row>
    <row r="282" spans="3:25" s="26" customFormat="1" ht="20.25" customHeight="1" x14ac:dyDescent="0.3">
      <c r="C282" s="228"/>
      <c r="E282" s="37"/>
      <c r="V282" s="228"/>
      <c r="Y282" s="46"/>
    </row>
    <row r="283" spans="3:25" s="26" customFormat="1" ht="20.25" customHeight="1" x14ac:dyDescent="0.3">
      <c r="C283" s="228"/>
      <c r="E283" s="37"/>
      <c r="V283" s="228"/>
      <c r="Y283" s="46"/>
    </row>
    <row r="284" spans="3:25" s="26" customFormat="1" ht="20.25" customHeight="1" x14ac:dyDescent="0.3">
      <c r="C284" s="228"/>
      <c r="E284" s="37"/>
      <c r="V284" s="228"/>
      <c r="Y284" s="46"/>
    </row>
    <row r="285" spans="3:25" s="26" customFormat="1" ht="20.25" customHeight="1" x14ac:dyDescent="0.3">
      <c r="C285" s="228"/>
      <c r="E285" s="37"/>
      <c r="V285" s="228"/>
      <c r="Y285" s="46"/>
    </row>
    <row r="286" spans="3:25" s="26" customFormat="1" ht="20.25" customHeight="1" x14ac:dyDescent="0.3">
      <c r="C286" s="228"/>
      <c r="E286" s="37"/>
      <c r="V286" s="228"/>
      <c r="Y286" s="46"/>
    </row>
    <row r="287" spans="3:25" s="26" customFormat="1" ht="20.25" customHeight="1" x14ac:dyDescent="0.3">
      <c r="C287" s="228"/>
      <c r="E287" s="37"/>
      <c r="V287" s="228"/>
      <c r="Y287" s="46"/>
    </row>
    <row r="288" spans="3:25" s="26" customFormat="1" ht="20.25" customHeight="1" x14ac:dyDescent="0.3">
      <c r="C288" s="228"/>
      <c r="E288" s="37"/>
      <c r="V288" s="228"/>
      <c r="Y288" s="46"/>
    </row>
    <row r="289" spans="3:25" s="26" customFormat="1" ht="20.25" customHeight="1" x14ac:dyDescent="0.3">
      <c r="C289" s="228"/>
      <c r="E289" s="37"/>
      <c r="V289" s="228"/>
      <c r="Y289" s="46"/>
    </row>
    <row r="290" spans="3:25" s="26" customFormat="1" ht="20.25" customHeight="1" x14ac:dyDescent="0.3">
      <c r="C290" s="228"/>
      <c r="E290" s="37"/>
      <c r="V290" s="228"/>
      <c r="Y290" s="46"/>
    </row>
    <row r="291" spans="3:25" s="26" customFormat="1" ht="20.25" customHeight="1" x14ac:dyDescent="0.3">
      <c r="C291" s="228"/>
      <c r="E291" s="37"/>
      <c r="V291" s="228"/>
      <c r="Y291" s="46"/>
    </row>
    <row r="292" spans="3:25" s="26" customFormat="1" ht="20.25" customHeight="1" x14ac:dyDescent="0.3">
      <c r="C292" s="228"/>
      <c r="E292" s="37"/>
      <c r="V292" s="228"/>
      <c r="Y292" s="46"/>
    </row>
    <row r="293" spans="3:25" s="26" customFormat="1" ht="20.25" customHeight="1" x14ac:dyDescent="0.3">
      <c r="C293" s="228"/>
      <c r="E293" s="37"/>
      <c r="V293" s="228"/>
      <c r="Y293" s="46"/>
    </row>
    <row r="294" spans="3:25" s="26" customFormat="1" ht="20.25" customHeight="1" x14ac:dyDescent="0.3">
      <c r="C294" s="228"/>
      <c r="E294" s="37"/>
      <c r="V294" s="228"/>
      <c r="Y294" s="46"/>
    </row>
    <row r="295" spans="3:25" s="26" customFormat="1" ht="20.25" customHeight="1" x14ac:dyDescent="0.3">
      <c r="C295" s="228"/>
      <c r="E295" s="37"/>
      <c r="V295" s="228"/>
      <c r="Y295" s="46"/>
    </row>
    <row r="296" spans="3:25" s="26" customFormat="1" ht="20.25" customHeight="1" x14ac:dyDescent="0.3">
      <c r="C296" s="228"/>
      <c r="E296" s="37"/>
      <c r="V296" s="228"/>
      <c r="Y296" s="46"/>
    </row>
    <row r="297" spans="3:25" s="26" customFormat="1" ht="20.25" customHeight="1" x14ac:dyDescent="0.3">
      <c r="C297" s="228"/>
      <c r="E297" s="37"/>
      <c r="V297" s="228"/>
      <c r="Y297" s="46"/>
    </row>
    <row r="298" spans="3:25" s="26" customFormat="1" ht="20.25" customHeight="1" x14ac:dyDescent="0.3">
      <c r="C298" s="228"/>
      <c r="E298" s="37"/>
      <c r="V298" s="228"/>
      <c r="Y298" s="46"/>
    </row>
    <row r="299" spans="3:25" s="26" customFormat="1" ht="20.25" customHeight="1" x14ac:dyDescent="0.3">
      <c r="C299" s="228"/>
      <c r="E299" s="37"/>
      <c r="V299" s="228"/>
      <c r="Y299" s="46"/>
    </row>
    <row r="300" spans="3:25" s="26" customFormat="1" ht="20.25" customHeight="1" x14ac:dyDescent="0.3">
      <c r="C300" s="228"/>
      <c r="E300" s="37"/>
      <c r="V300" s="228"/>
      <c r="Y300" s="46"/>
    </row>
    <row r="301" spans="3:25" s="26" customFormat="1" ht="20.25" customHeight="1" x14ac:dyDescent="0.3">
      <c r="C301" s="228"/>
      <c r="E301" s="37"/>
      <c r="V301" s="228"/>
      <c r="Y301" s="46"/>
    </row>
    <row r="302" spans="3:25" s="26" customFormat="1" ht="20.25" customHeight="1" x14ac:dyDescent="0.3">
      <c r="C302" s="228"/>
      <c r="E302" s="37"/>
      <c r="V302" s="228"/>
      <c r="Y302" s="46"/>
    </row>
    <row r="303" spans="3:25" s="26" customFormat="1" ht="20.25" customHeight="1" x14ac:dyDescent="0.3">
      <c r="C303" s="228"/>
      <c r="E303" s="37"/>
      <c r="V303" s="228"/>
      <c r="Y303" s="46"/>
    </row>
    <row r="304" spans="3:25" s="26" customFormat="1" ht="20.25" customHeight="1" x14ac:dyDescent="0.3">
      <c r="C304" s="228"/>
      <c r="E304" s="37"/>
      <c r="V304" s="228"/>
      <c r="Y304" s="46"/>
    </row>
    <row r="305" spans="3:25" s="26" customFormat="1" ht="20.25" customHeight="1" x14ac:dyDescent="0.3">
      <c r="C305" s="228"/>
      <c r="E305" s="37"/>
      <c r="V305" s="228"/>
      <c r="Y305" s="46"/>
    </row>
    <row r="306" spans="3:25" s="26" customFormat="1" ht="20.25" customHeight="1" x14ac:dyDescent="0.3">
      <c r="C306" s="228"/>
      <c r="E306" s="37"/>
      <c r="V306" s="228"/>
      <c r="Y306" s="46"/>
    </row>
    <row r="307" spans="3:25" s="26" customFormat="1" ht="20.25" customHeight="1" x14ac:dyDescent="0.3">
      <c r="C307" s="228"/>
      <c r="E307" s="37"/>
      <c r="V307" s="228"/>
      <c r="Y307" s="46"/>
    </row>
    <row r="308" spans="3:25" s="26" customFormat="1" ht="20.25" customHeight="1" x14ac:dyDescent="0.3">
      <c r="C308" s="228"/>
      <c r="E308" s="37"/>
      <c r="V308" s="228"/>
      <c r="Y308" s="46"/>
    </row>
    <row r="309" spans="3:25" s="26" customFormat="1" ht="20.25" customHeight="1" x14ac:dyDescent="0.3">
      <c r="C309" s="228"/>
      <c r="E309" s="37"/>
      <c r="V309" s="228"/>
      <c r="Y309" s="46"/>
    </row>
    <row r="310" spans="3:25" s="26" customFormat="1" ht="20.25" customHeight="1" x14ac:dyDescent="0.3">
      <c r="C310" s="228"/>
      <c r="E310" s="37"/>
      <c r="V310" s="228"/>
      <c r="Y310" s="46"/>
    </row>
    <row r="311" spans="3:25" s="26" customFormat="1" ht="20.25" customHeight="1" x14ac:dyDescent="0.3">
      <c r="C311" s="228"/>
      <c r="E311" s="37"/>
      <c r="V311" s="228"/>
      <c r="Y311" s="46"/>
    </row>
    <row r="312" spans="3:25" s="26" customFormat="1" ht="20.25" customHeight="1" x14ac:dyDescent="0.3">
      <c r="C312" s="228"/>
      <c r="E312" s="37"/>
      <c r="V312" s="228"/>
      <c r="Y312" s="46"/>
    </row>
    <row r="313" spans="3:25" s="26" customFormat="1" ht="20.25" customHeight="1" x14ac:dyDescent="0.3">
      <c r="C313" s="228"/>
      <c r="E313" s="37"/>
      <c r="V313" s="228"/>
      <c r="Y313" s="46"/>
    </row>
    <row r="314" spans="3:25" s="26" customFormat="1" ht="20.25" customHeight="1" x14ac:dyDescent="0.3">
      <c r="C314" s="228"/>
      <c r="E314" s="37"/>
      <c r="V314" s="228"/>
      <c r="Y314" s="46"/>
    </row>
    <row r="315" spans="3:25" s="26" customFormat="1" ht="20.25" customHeight="1" x14ac:dyDescent="0.3">
      <c r="C315" s="228"/>
      <c r="E315" s="37"/>
      <c r="V315" s="228"/>
      <c r="Y315" s="46"/>
    </row>
    <row r="316" spans="3:25" s="26" customFormat="1" ht="20.25" customHeight="1" x14ac:dyDescent="0.3">
      <c r="C316" s="228"/>
      <c r="E316" s="37"/>
      <c r="V316" s="228"/>
      <c r="Y316" s="46"/>
    </row>
    <row r="317" spans="3:25" s="26" customFormat="1" ht="20.25" customHeight="1" x14ac:dyDescent="0.3">
      <c r="C317" s="228"/>
      <c r="E317" s="37"/>
      <c r="V317" s="228"/>
      <c r="Y317" s="46"/>
    </row>
    <row r="318" spans="3:25" s="26" customFormat="1" ht="20.25" customHeight="1" x14ac:dyDescent="0.3">
      <c r="C318" s="228"/>
      <c r="E318" s="37"/>
      <c r="V318" s="228"/>
      <c r="Y318" s="46"/>
    </row>
    <row r="319" spans="3:25" s="26" customFormat="1" ht="20.25" customHeight="1" x14ac:dyDescent="0.3">
      <c r="C319" s="228"/>
      <c r="E319" s="37"/>
      <c r="V319" s="228"/>
      <c r="Y319" s="46"/>
    </row>
    <row r="320" spans="3:25" s="26" customFormat="1" ht="20.25" customHeight="1" x14ac:dyDescent="0.3">
      <c r="C320" s="228"/>
      <c r="E320" s="37"/>
      <c r="V320" s="228"/>
      <c r="Y320" s="46"/>
    </row>
    <row r="321" spans="3:25" s="26" customFormat="1" ht="20.25" customHeight="1" x14ac:dyDescent="0.3">
      <c r="C321" s="228"/>
      <c r="E321" s="37"/>
      <c r="V321" s="228"/>
      <c r="Y321" s="46"/>
    </row>
    <row r="322" spans="3:25" s="26" customFormat="1" ht="20.25" customHeight="1" x14ac:dyDescent="0.3">
      <c r="C322" s="228"/>
      <c r="E322" s="37"/>
      <c r="V322" s="228"/>
      <c r="Y322" s="46"/>
    </row>
    <row r="323" spans="3:25" s="26" customFormat="1" ht="20.25" customHeight="1" x14ac:dyDescent="0.3">
      <c r="C323" s="228"/>
      <c r="E323" s="37"/>
      <c r="V323" s="228"/>
      <c r="Y323" s="46"/>
    </row>
    <row r="324" spans="3:25" s="26" customFormat="1" ht="20.25" customHeight="1" x14ac:dyDescent="0.3">
      <c r="C324" s="228"/>
      <c r="E324" s="37"/>
      <c r="V324" s="228"/>
      <c r="Y324" s="46"/>
    </row>
    <row r="325" spans="3:25" s="26" customFormat="1" ht="20.25" customHeight="1" x14ac:dyDescent="0.3">
      <c r="C325" s="228"/>
      <c r="E325" s="37"/>
      <c r="V325" s="228"/>
      <c r="Y325" s="46"/>
    </row>
    <row r="326" spans="3:25" s="26" customFormat="1" ht="20.25" customHeight="1" x14ac:dyDescent="0.3">
      <c r="C326" s="228"/>
      <c r="E326" s="37"/>
      <c r="V326" s="228"/>
      <c r="Y326" s="46"/>
    </row>
    <row r="327" spans="3:25" s="26" customFormat="1" ht="20.25" customHeight="1" x14ac:dyDescent="0.3">
      <c r="C327" s="228"/>
      <c r="E327" s="37"/>
      <c r="V327" s="228"/>
      <c r="Y327" s="46"/>
    </row>
    <row r="328" spans="3:25" s="26" customFormat="1" ht="20.25" customHeight="1" x14ac:dyDescent="0.3">
      <c r="C328" s="228"/>
      <c r="E328" s="37"/>
      <c r="V328" s="228"/>
      <c r="Y328" s="46"/>
    </row>
    <row r="329" spans="3:25" s="26" customFormat="1" ht="20.25" customHeight="1" x14ac:dyDescent="0.3">
      <c r="C329" s="228"/>
      <c r="E329" s="37"/>
      <c r="V329" s="228"/>
      <c r="Y329" s="46"/>
    </row>
    <row r="330" spans="3:25" s="26" customFormat="1" ht="20.25" customHeight="1" x14ac:dyDescent="0.3">
      <c r="C330" s="228"/>
      <c r="E330" s="37"/>
      <c r="V330" s="228"/>
      <c r="Y330" s="46"/>
    </row>
    <row r="331" spans="3:25" s="26" customFormat="1" ht="20.25" customHeight="1" x14ac:dyDescent="0.3">
      <c r="C331" s="228"/>
      <c r="E331" s="37"/>
      <c r="V331" s="228"/>
      <c r="Y331" s="46"/>
    </row>
    <row r="332" spans="3:25" s="26" customFormat="1" ht="20.25" customHeight="1" x14ac:dyDescent="0.3">
      <c r="C332" s="228"/>
      <c r="E332" s="37"/>
      <c r="V332" s="228"/>
      <c r="Y332" s="46"/>
    </row>
    <row r="333" spans="3:25" s="26" customFormat="1" ht="20.25" customHeight="1" x14ac:dyDescent="0.3">
      <c r="C333" s="228"/>
      <c r="E333" s="37"/>
      <c r="V333" s="228"/>
      <c r="Y333" s="46"/>
    </row>
    <row r="334" spans="3:25" s="26" customFormat="1" ht="20.25" customHeight="1" x14ac:dyDescent="0.3">
      <c r="C334" s="228"/>
      <c r="E334" s="37"/>
      <c r="V334" s="228"/>
      <c r="Y334" s="46"/>
    </row>
    <row r="335" spans="3:25" s="26" customFormat="1" ht="20.25" customHeight="1" x14ac:dyDescent="0.3">
      <c r="C335" s="228"/>
      <c r="E335" s="37"/>
      <c r="V335" s="228"/>
      <c r="Y335" s="46"/>
    </row>
    <row r="336" spans="3:25" s="26" customFormat="1" ht="20.25" customHeight="1" x14ac:dyDescent="0.3">
      <c r="C336" s="228"/>
      <c r="E336" s="37"/>
      <c r="V336" s="228"/>
      <c r="Y336" s="46"/>
    </row>
    <row r="337" spans="3:25" s="26" customFormat="1" ht="20.25" customHeight="1" x14ac:dyDescent="0.3">
      <c r="C337" s="228"/>
      <c r="E337" s="37"/>
      <c r="V337" s="228"/>
      <c r="Y337" s="46"/>
    </row>
    <row r="338" spans="3:25" s="26" customFormat="1" ht="20.25" customHeight="1" x14ac:dyDescent="0.3">
      <c r="C338" s="228"/>
      <c r="E338" s="37"/>
      <c r="V338" s="228"/>
      <c r="Y338" s="46"/>
    </row>
    <row r="339" spans="3:25" s="26" customFormat="1" ht="20.25" customHeight="1" x14ac:dyDescent="0.3">
      <c r="C339" s="228"/>
      <c r="E339" s="37"/>
      <c r="V339" s="228"/>
      <c r="Y339" s="46"/>
    </row>
    <row r="340" spans="3:25" s="26" customFormat="1" ht="20.25" customHeight="1" x14ac:dyDescent="0.3">
      <c r="C340" s="228"/>
      <c r="E340" s="37"/>
      <c r="V340" s="228"/>
      <c r="Y340" s="46"/>
    </row>
    <row r="341" spans="3:25" s="26" customFormat="1" ht="20.25" customHeight="1" x14ac:dyDescent="0.3">
      <c r="C341" s="228"/>
      <c r="E341" s="37"/>
      <c r="V341" s="228"/>
      <c r="Y341" s="46"/>
    </row>
    <row r="342" spans="3:25" s="26" customFormat="1" ht="20.25" customHeight="1" x14ac:dyDescent="0.3">
      <c r="C342" s="228"/>
      <c r="E342" s="37"/>
      <c r="V342" s="228"/>
      <c r="Y342" s="46"/>
    </row>
    <row r="343" spans="3:25" s="26" customFormat="1" ht="20.25" customHeight="1" x14ac:dyDescent="0.3">
      <c r="C343" s="228"/>
      <c r="E343" s="37"/>
      <c r="V343" s="228"/>
      <c r="Y343" s="46"/>
    </row>
    <row r="344" spans="3:25" s="26" customFormat="1" ht="20.25" customHeight="1" x14ac:dyDescent="0.3">
      <c r="C344" s="228"/>
      <c r="E344" s="37"/>
      <c r="V344" s="228"/>
      <c r="Y344" s="46"/>
    </row>
    <row r="345" spans="3:25" s="26" customFormat="1" ht="20.25" customHeight="1" x14ac:dyDescent="0.3">
      <c r="C345" s="228"/>
      <c r="E345" s="37"/>
      <c r="V345" s="228"/>
      <c r="Y345" s="46"/>
    </row>
    <row r="346" spans="3:25" s="26" customFormat="1" ht="20.25" customHeight="1" x14ac:dyDescent="0.3">
      <c r="C346" s="228"/>
      <c r="E346" s="37"/>
      <c r="V346" s="228"/>
      <c r="Y346" s="46"/>
    </row>
    <row r="347" spans="3:25" s="26" customFormat="1" ht="20.25" customHeight="1" x14ac:dyDescent="0.3">
      <c r="C347" s="228"/>
      <c r="E347" s="37"/>
      <c r="V347" s="228"/>
      <c r="Y347" s="46"/>
    </row>
    <row r="348" spans="3:25" s="26" customFormat="1" ht="20.25" customHeight="1" x14ac:dyDescent="0.3">
      <c r="C348" s="228"/>
      <c r="E348" s="37"/>
      <c r="V348" s="228"/>
      <c r="Y348" s="46"/>
    </row>
    <row r="349" spans="3:25" s="26" customFormat="1" ht="20.25" customHeight="1" x14ac:dyDescent="0.3">
      <c r="C349" s="228"/>
      <c r="E349" s="37"/>
      <c r="V349" s="228"/>
      <c r="Y349" s="46"/>
    </row>
    <row r="350" spans="3:25" s="26" customFormat="1" ht="20.25" customHeight="1" x14ac:dyDescent="0.3">
      <c r="C350" s="228"/>
      <c r="E350" s="37"/>
      <c r="V350" s="228"/>
      <c r="Y350" s="46"/>
    </row>
    <row r="351" spans="3:25" s="26" customFormat="1" ht="20.25" customHeight="1" x14ac:dyDescent="0.3">
      <c r="C351" s="228"/>
      <c r="E351" s="37"/>
      <c r="V351" s="228"/>
      <c r="Y351" s="46"/>
    </row>
    <row r="352" spans="3:25" s="26" customFormat="1" ht="20.25" customHeight="1" x14ac:dyDescent="0.3">
      <c r="C352" s="228"/>
      <c r="E352" s="37"/>
      <c r="V352" s="228"/>
      <c r="Y352" s="46"/>
    </row>
    <row r="353" spans="3:25" s="26" customFormat="1" ht="20.25" customHeight="1" x14ac:dyDescent="0.3">
      <c r="C353" s="228"/>
      <c r="E353" s="37"/>
      <c r="V353" s="228"/>
      <c r="Y353" s="46"/>
    </row>
    <row r="354" spans="3:25" s="26" customFormat="1" ht="20.25" customHeight="1" x14ac:dyDescent="0.3">
      <c r="C354" s="228"/>
      <c r="E354" s="37"/>
      <c r="V354" s="228"/>
      <c r="Y354" s="46"/>
    </row>
    <row r="355" spans="3:25" s="26" customFormat="1" ht="20.25" customHeight="1" x14ac:dyDescent="0.3">
      <c r="C355" s="228"/>
      <c r="E355" s="37"/>
      <c r="V355" s="228"/>
      <c r="Y355" s="46"/>
    </row>
    <row r="356" spans="3:25" s="26" customFormat="1" ht="20.25" customHeight="1" x14ac:dyDescent="0.3">
      <c r="C356" s="228"/>
      <c r="E356" s="37"/>
      <c r="V356" s="228"/>
      <c r="Y356" s="46"/>
    </row>
    <row r="357" spans="3:25" s="26" customFormat="1" ht="20.25" customHeight="1" x14ac:dyDescent="0.3">
      <c r="C357" s="228"/>
      <c r="E357" s="37"/>
      <c r="V357" s="228"/>
      <c r="Y357" s="46"/>
    </row>
    <row r="358" spans="3:25" s="26" customFormat="1" ht="20.25" customHeight="1" x14ac:dyDescent="0.3">
      <c r="C358" s="228"/>
      <c r="E358" s="37"/>
      <c r="V358" s="228"/>
      <c r="Y358" s="46"/>
    </row>
    <row r="359" spans="3:25" s="26" customFormat="1" ht="20.25" customHeight="1" x14ac:dyDescent="0.3">
      <c r="C359" s="228"/>
      <c r="E359" s="37"/>
      <c r="V359" s="228"/>
      <c r="Y359" s="46"/>
    </row>
    <row r="360" spans="3:25" s="26" customFormat="1" ht="20.25" customHeight="1" x14ac:dyDescent="0.3">
      <c r="C360" s="228"/>
      <c r="E360" s="37"/>
      <c r="V360" s="228"/>
      <c r="Y360" s="46"/>
    </row>
    <row r="361" spans="3:25" s="26" customFormat="1" ht="20.25" customHeight="1" x14ac:dyDescent="0.3">
      <c r="C361" s="228"/>
      <c r="E361" s="37"/>
      <c r="V361" s="228"/>
      <c r="Y361" s="46"/>
    </row>
    <row r="362" spans="3:25" s="26" customFormat="1" ht="20.25" customHeight="1" x14ac:dyDescent="0.3">
      <c r="C362" s="228"/>
      <c r="E362" s="37"/>
      <c r="V362" s="228"/>
      <c r="Y362" s="46"/>
    </row>
    <row r="363" spans="3:25" s="26" customFormat="1" ht="20.25" customHeight="1" x14ac:dyDescent="0.3">
      <c r="C363" s="228"/>
      <c r="E363" s="37"/>
      <c r="V363" s="228"/>
      <c r="Y363" s="46"/>
    </row>
    <row r="364" spans="3:25" s="26" customFormat="1" ht="20.25" customHeight="1" x14ac:dyDescent="0.3">
      <c r="C364" s="228"/>
      <c r="E364" s="37"/>
      <c r="V364" s="228"/>
      <c r="Y364" s="46"/>
    </row>
    <row r="365" spans="3:25" s="26" customFormat="1" ht="20.25" customHeight="1" x14ac:dyDescent="0.3">
      <c r="C365" s="228"/>
      <c r="E365" s="37"/>
      <c r="V365" s="228"/>
      <c r="Y365" s="46"/>
    </row>
    <row r="366" spans="3:25" s="26" customFormat="1" ht="20.25" customHeight="1" x14ac:dyDescent="0.3">
      <c r="C366" s="228"/>
      <c r="E366" s="37"/>
      <c r="V366" s="228"/>
      <c r="Y366" s="46"/>
    </row>
    <row r="367" spans="3:25" s="26" customFormat="1" ht="20.25" customHeight="1" x14ac:dyDescent="0.3">
      <c r="C367" s="228"/>
      <c r="E367" s="37"/>
      <c r="V367" s="228"/>
      <c r="Y367" s="46"/>
    </row>
    <row r="368" spans="3:25" s="26" customFormat="1" ht="20.25" customHeight="1" x14ac:dyDescent="0.3">
      <c r="C368" s="228"/>
      <c r="E368" s="37"/>
      <c r="V368" s="228"/>
      <c r="Y368" s="46"/>
    </row>
    <row r="369" spans="3:25" s="26" customFormat="1" ht="20.25" customHeight="1" x14ac:dyDescent="0.3">
      <c r="C369" s="228"/>
      <c r="E369" s="37"/>
      <c r="V369" s="228"/>
      <c r="Y369" s="46"/>
    </row>
    <row r="370" spans="3:25" s="26" customFormat="1" ht="20.25" customHeight="1" x14ac:dyDescent="0.3">
      <c r="C370" s="228"/>
      <c r="E370" s="37"/>
      <c r="V370" s="228"/>
      <c r="Y370" s="46"/>
    </row>
    <row r="371" spans="3:25" s="26" customFormat="1" ht="20.25" customHeight="1" x14ac:dyDescent="0.3">
      <c r="C371" s="228"/>
      <c r="E371" s="37"/>
      <c r="V371" s="228"/>
      <c r="Y371" s="46"/>
    </row>
    <row r="372" spans="3:25" s="26" customFormat="1" ht="20.25" customHeight="1" x14ac:dyDescent="0.3">
      <c r="C372" s="228"/>
      <c r="E372" s="37"/>
      <c r="V372" s="228"/>
      <c r="Y372" s="46"/>
    </row>
    <row r="373" spans="3:25" s="26" customFormat="1" ht="20.25" customHeight="1" x14ac:dyDescent="0.3">
      <c r="C373" s="228"/>
      <c r="E373" s="37"/>
      <c r="V373" s="228"/>
      <c r="Y373" s="46"/>
    </row>
    <row r="374" spans="3:25" s="26" customFormat="1" ht="20.25" customHeight="1" x14ac:dyDescent="0.3">
      <c r="C374" s="228"/>
      <c r="E374" s="37"/>
      <c r="V374" s="228"/>
      <c r="Y374" s="46"/>
    </row>
    <row r="375" spans="3:25" s="26" customFormat="1" ht="20.25" customHeight="1" x14ac:dyDescent="0.3">
      <c r="C375" s="228"/>
      <c r="E375" s="37"/>
      <c r="V375" s="228"/>
      <c r="Y375" s="46"/>
    </row>
    <row r="376" spans="3:25" s="26" customFormat="1" ht="20.25" customHeight="1" x14ac:dyDescent="0.3">
      <c r="C376" s="228"/>
      <c r="E376" s="37"/>
      <c r="V376" s="228"/>
      <c r="Y376" s="46"/>
    </row>
    <row r="377" spans="3:25" s="26" customFormat="1" ht="20.25" customHeight="1" x14ac:dyDescent="0.3">
      <c r="C377" s="228"/>
      <c r="E377" s="37"/>
      <c r="V377" s="228"/>
      <c r="Y377" s="46"/>
    </row>
    <row r="378" spans="3:25" s="26" customFormat="1" ht="20.25" customHeight="1" x14ac:dyDescent="0.3">
      <c r="C378" s="228"/>
      <c r="E378" s="37"/>
      <c r="V378" s="228"/>
      <c r="Y378" s="46"/>
    </row>
    <row r="379" spans="3:25" s="26" customFormat="1" ht="20.25" customHeight="1" x14ac:dyDescent="0.3">
      <c r="C379" s="228"/>
      <c r="E379" s="37"/>
      <c r="V379" s="228"/>
      <c r="Y379" s="46"/>
    </row>
    <row r="380" spans="3:25" s="26" customFormat="1" ht="20.25" customHeight="1" x14ac:dyDescent="0.3">
      <c r="C380" s="228"/>
      <c r="E380" s="37"/>
      <c r="V380" s="228"/>
      <c r="Y380" s="46"/>
    </row>
    <row r="381" spans="3:25" s="26" customFormat="1" ht="20.25" customHeight="1" x14ac:dyDescent="0.3">
      <c r="C381" s="228"/>
      <c r="E381" s="37"/>
      <c r="V381" s="228"/>
      <c r="Y381" s="46"/>
    </row>
    <row r="382" spans="3:25" s="26" customFormat="1" ht="20.25" customHeight="1" x14ac:dyDescent="0.3">
      <c r="C382" s="228"/>
      <c r="E382" s="37"/>
      <c r="V382" s="228"/>
      <c r="Y382" s="46"/>
    </row>
    <row r="383" spans="3:25" s="26" customFormat="1" ht="20.25" customHeight="1" x14ac:dyDescent="0.3">
      <c r="C383" s="228"/>
      <c r="E383" s="37"/>
      <c r="V383" s="228"/>
      <c r="Y383" s="46"/>
    </row>
    <row r="384" spans="3:25" s="26" customFormat="1" ht="20.25" customHeight="1" x14ac:dyDescent="0.3">
      <c r="C384" s="228"/>
      <c r="E384" s="37"/>
      <c r="V384" s="228"/>
      <c r="Y384" s="46"/>
    </row>
    <row r="385" spans="3:25" s="26" customFormat="1" ht="20.25" customHeight="1" x14ac:dyDescent="0.3">
      <c r="C385" s="228"/>
      <c r="E385" s="37"/>
      <c r="V385" s="228"/>
      <c r="Y385" s="46"/>
    </row>
    <row r="386" spans="3:25" s="26" customFormat="1" ht="20.25" customHeight="1" x14ac:dyDescent="0.3">
      <c r="C386" s="228"/>
      <c r="E386" s="37"/>
      <c r="V386" s="228"/>
      <c r="Y386" s="46"/>
    </row>
    <row r="387" spans="3:25" s="26" customFormat="1" ht="20.25" customHeight="1" x14ac:dyDescent="0.3">
      <c r="C387" s="228"/>
      <c r="E387" s="37"/>
      <c r="V387" s="228"/>
      <c r="Y387" s="46"/>
    </row>
    <row r="388" spans="3:25" s="26" customFormat="1" ht="20.25" customHeight="1" x14ac:dyDescent="0.3">
      <c r="C388" s="228"/>
      <c r="E388" s="37"/>
      <c r="V388" s="228"/>
      <c r="Y388" s="46"/>
    </row>
    <row r="389" spans="3:25" s="26" customFormat="1" ht="20.25" customHeight="1" x14ac:dyDescent="0.3">
      <c r="C389" s="228"/>
      <c r="E389" s="37"/>
      <c r="V389" s="228"/>
      <c r="Y389" s="46"/>
    </row>
    <row r="390" spans="3:25" s="26" customFormat="1" ht="20.25" customHeight="1" x14ac:dyDescent="0.3">
      <c r="C390" s="228"/>
      <c r="E390" s="37"/>
      <c r="V390" s="228"/>
      <c r="Y390" s="46"/>
    </row>
    <row r="391" spans="3:25" s="26" customFormat="1" ht="20.25" customHeight="1" x14ac:dyDescent="0.3">
      <c r="C391" s="228"/>
      <c r="E391" s="37"/>
      <c r="V391" s="228"/>
      <c r="Y391" s="46"/>
    </row>
    <row r="392" spans="3:25" s="26" customFormat="1" ht="20.25" customHeight="1" x14ac:dyDescent="0.3">
      <c r="C392" s="228"/>
      <c r="E392" s="37"/>
      <c r="V392" s="228"/>
      <c r="Y392" s="46"/>
    </row>
    <row r="393" spans="3:25" s="26" customFormat="1" ht="20.25" customHeight="1" x14ac:dyDescent="0.3">
      <c r="C393" s="228"/>
      <c r="E393" s="37"/>
      <c r="V393" s="228"/>
      <c r="Y393" s="46"/>
    </row>
    <row r="394" spans="3:25" s="26" customFormat="1" ht="20.25" customHeight="1" x14ac:dyDescent="0.3">
      <c r="C394" s="228"/>
      <c r="E394" s="37"/>
      <c r="V394" s="228"/>
      <c r="Y394" s="46"/>
    </row>
    <row r="395" spans="3:25" s="26" customFormat="1" ht="20.25" customHeight="1" x14ac:dyDescent="0.3">
      <c r="C395" s="228"/>
      <c r="E395" s="37"/>
      <c r="V395" s="228"/>
      <c r="Y395" s="46"/>
    </row>
    <row r="396" spans="3:25" s="26" customFormat="1" ht="20.25" customHeight="1" x14ac:dyDescent="0.3">
      <c r="C396" s="228"/>
      <c r="E396" s="37"/>
      <c r="V396" s="228"/>
      <c r="Y396" s="46"/>
    </row>
    <row r="397" spans="3:25" s="26" customFormat="1" ht="20.25" customHeight="1" x14ac:dyDescent="0.3">
      <c r="C397" s="228"/>
      <c r="E397" s="37"/>
      <c r="V397" s="228"/>
      <c r="Y397" s="46"/>
    </row>
    <row r="398" spans="3:25" s="26" customFormat="1" ht="20.25" customHeight="1" x14ac:dyDescent="0.3">
      <c r="C398" s="228"/>
      <c r="E398" s="37"/>
      <c r="V398" s="228"/>
      <c r="Y398" s="46"/>
    </row>
    <row r="399" spans="3:25" s="26" customFormat="1" ht="20.25" customHeight="1" x14ac:dyDescent="0.3">
      <c r="C399" s="228"/>
      <c r="E399" s="37"/>
      <c r="V399" s="228"/>
      <c r="Y399" s="46"/>
    </row>
    <row r="400" spans="3:25" s="26" customFormat="1" ht="20.25" customHeight="1" x14ac:dyDescent="0.3">
      <c r="C400" s="228"/>
      <c r="E400" s="37"/>
      <c r="V400" s="228"/>
      <c r="Y400" s="46"/>
    </row>
    <row r="401" spans="3:25" s="26" customFormat="1" ht="20.25" customHeight="1" x14ac:dyDescent="0.3">
      <c r="C401" s="228"/>
      <c r="E401" s="37"/>
      <c r="V401" s="228"/>
      <c r="Y401" s="46"/>
    </row>
    <row r="402" spans="3:25" s="26" customFormat="1" ht="20.25" customHeight="1" x14ac:dyDescent="0.3">
      <c r="C402" s="228"/>
      <c r="E402" s="37"/>
      <c r="V402" s="228"/>
      <c r="Y402" s="46"/>
    </row>
    <row r="403" spans="3:25" s="26" customFormat="1" ht="20.25" customHeight="1" x14ac:dyDescent="0.3">
      <c r="C403" s="228"/>
      <c r="E403" s="37"/>
      <c r="V403" s="228"/>
      <c r="Y403" s="46"/>
    </row>
    <row r="404" spans="3:25" s="26" customFormat="1" ht="20.25" customHeight="1" x14ac:dyDescent="0.3">
      <c r="C404" s="228"/>
      <c r="E404" s="37"/>
      <c r="V404" s="228"/>
      <c r="Y404" s="46"/>
    </row>
    <row r="405" spans="3:25" s="26" customFormat="1" ht="20.25" customHeight="1" x14ac:dyDescent="0.3">
      <c r="C405" s="228"/>
      <c r="E405" s="37"/>
      <c r="V405" s="228"/>
      <c r="Y405" s="46"/>
    </row>
    <row r="406" spans="3:25" s="26" customFormat="1" ht="20.25" customHeight="1" x14ac:dyDescent="0.3">
      <c r="C406" s="228"/>
      <c r="E406" s="37"/>
      <c r="V406" s="228"/>
      <c r="Y406" s="46"/>
    </row>
    <row r="407" spans="3:25" s="26" customFormat="1" ht="20.25" customHeight="1" x14ac:dyDescent="0.3">
      <c r="C407" s="228"/>
      <c r="E407" s="37"/>
      <c r="V407" s="228"/>
      <c r="Y407" s="46"/>
    </row>
    <row r="408" spans="3:25" s="26" customFormat="1" ht="20.25" customHeight="1" x14ac:dyDescent="0.3">
      <c r="C408" s="228"/>
      <c r="E408" s="37"/>
      <c r="V408" s="228"/>
      <c r="Y408" s="46"/>
    </row>
    <row r="409" spans="3:25" s="26" customFormat="1" ht="20.25" customHeight="1" x14ac:dyDescent="0.3">
      <c r="C409" s="228"/>
      <c r="E409" s="37"/>
      <c r="V409" s="228"/>
      <c r="Y409" s="46"/>
    </row>
    <row r="410" spans="3:25" s="26" customFormat="1" ht="20.25" customHeight="1" x14ac:dyDescent="0.3">
      <c r="C410" s="228"/>
      <c r="E410" s="37"/>
      <c r="V410" s="228"/>
      <c r="Y410" s="46"/>
    </row>
    <row r="411" spans="3:25" s="26" customFormat="1" ht="20.25" customHeight="1" x14ac:dyDescent="0.3">
      <c r="C411" s="228"/>
      <c r="E411" s="37"/>
      <c r="V411" s="228"/>
      <c r="Y411" s="46"/>
    </row>
    <row r="412" spans="3:25" s="26" customFormat="1" ht="20.25" customHeight="1" x14ac:dyDescent="0.3">
      <c r="C412" s="228"/>
      <c r="E412" s="37"/>
      <c r="V412" s="228"/>
      <c r="Y412" s="46"/>
    </row>
    <row r="413" spans="3:25" s="26" customFormat="1" ht="20.25" customHeight="1" x14ac:dyDescent="0.3">
      <c r="C413" s="228"/>
      <c r="E413" s="37"/>
      <c r="V413" s="228"/>
      <c r="Y413" s="46"/>
    </row>
    <row r="414" spans="3:25" s="26" customFormat="1" ht="20.25" customHeight="1" x14ac:dyDescent="0.3">
      <c r="C414" s="228"/>
      <c r="E414" s="37"/>
      <c r="V414" s="228"/>
      <c r="Y414" s="46"/>
    </row>
    <row r="415" spans="3:25" s="26" customFormat="1" ht="20.25" customHeight="1" x14ac:dyDescent="0.3">
      <c r="C415" s="228"/>
      <c r="E415" s="37"/>
      <c r="V415" s="228"/>
      <c r="Y415" s="46"/>
    </row>
    <row r="416" spans="3:25" s="26" customFormat="1" ht="20.25" customHeight="1" x14ac:dyDescent="0.3">
      <c r="C416" s="228"/>
      <c r="E416" s="37"/>
      <c r="V416" s="228"/>
      <c r="Y416" s="46"/>
    </row>
    <row r="417" spans="3:25" s="26" customFormat="1" ht="20.25" customHeight="1" x14ac:dyDescent="0.3">
      <c r="C417" s="228"/>
      <c r="E417" s="37"/>
      <c r="V417" s="228"/>
      <c r="Y417" s="46"/>
    </row>
    <row r="418" spans="3:25" s="26" customFormat="1" ht="20.25" customHeight="1" x14ac:dyDescent="0.3">
      <c r="C418" s="228"/>
      <c r="E418" s="37"/>
      <c r="V418" s="228"/>
      <c r="Y418" s="46"/>
    </row>
    <row r="419" spans="3:25" s="26" customFormat="1" ht="20.25" customHeight="1" x14ac:dyDescent="0.3">
      <c r="C419" s="228"/>
      <c r="E419" s="37"/>
      <c r="V419" s="228"/>
      <c r="Y419" s="46"/>
    </row>
    <row r="420" spans="3:25" s="26" customFormat="1" ht="20.25" customHeight="1" x14ac:dyDescent="0.3">
      <c r="C420" s="228"/>
      <c r="E420" s="37"/>
      <c r="V420" s="228"/>
      <c r="Y420" s="46"/>
    </row>
    <row r="421" spans="3:25" s="26" customFormat="1" ht="20.25" customHeight="1" x14ac:dyDescent="0.3">
      <c r="C421" s="228"/>
      <c r="E421" s="37"/>
      <c r="V421" s="228"/>
      <c r="Y421" s="46"/>
    </row>
    <row r="422" spans="3:25" s="26" customFormat="1" ht="20.25" customHeight="1" x14ac:dyDescent="0.3">
      <c r="C422" s="228"/>
      <c r="E422" s="37"/>
      <c r="V422" s="228"/>
      <c r="Y422" s="46"/>
    </row>
    <row r="423" spans="3:25" s="26" customFormat="1" ht="20.25" customHeight="1" x14ac:dyDescent="0.3">
      <c r="C423" s="228"/>
      <c r="E423" s="37"/>
      <c r="V423" s="228"/>
      <c r="Y423" s="46"/>
    </row>
    <row r="424" spans="3:25" s="26" customFormat="1" ht="20.25" customHeight="1" x14ac:dyDescent="0.3">
      <c r="C424" s="228"/>
      <c r="E424" s="37"/>
      <c r="V424" s="228"/>
      <c r="Y424" s="46"/>
    </row>
    <row r="425" spans="3:25" s="26" customFormat="1" ht="20.25" customHeight="1" x14ac:dyDescent="0.3">
      <c r="C425" s="228"/>
      <c r="E425" s="37"/>
      <c r="V425" s="228"/>
      <c r="Y425" s="46"/>
    </row>
    <row r="426" spans="3:25" s="26" customFormat="1" ht="20.25" customHeight="1" x14ac:dyDescent="0.3">
      <c r="C426" s="228"/>
      <c r="E426" s="37"/>
      <c r="V426" s="228"/>
      <c r="Y426" s="46"/>
    </row>
    <row r="427" spans="3:25" s="26" customFormat="1" ht="20.25" customHeight="1" x14ac:dyDescent="0.3">
      <c r="C427" s="228"/>
      <c r="E427" s="37"/>
      <c r="V427" s="228"/>
      <c r="Y427" s="46"/>
    </row>
    <row r="428" spans="3:25" s="26" customFormat="1" ht="20.25" customHeight="1" x14ac:dyDescent="0.3">
      <c r="C428" s="228"/>
      <c r="E428" s="37"/>
      <c r="V428" s="228"/>
      <c r="Y428" s="46"/>
    </row>
    <row r="429" spans="3:25" s="26" customFormat="1" ht="20.25" customHeight="1" x14ac:dyDescent="0.3">
      <c r="C429" s="228"/>
      <c r="E429" s="37"/>
      <c r="V429" s="228"/>
      <c r="Y429" s="46"/>
    </row>
    <row r="430" spans="3:25" s="26" customFormat="1" ht="20.25" customHeight="1" x14ac:dyDescent="0.3">
      <c r="C430" s="228"/>
      <c r="E430" s="37"/>
      <c r="V430" s="228"/>
      <c r="Y430" s="46"/>
    </row>
    <row r="431" spans="3:25" s="26" customFormat="1" ht="20.25" customHeight="1" x14ac:dyDescent="0.3">
      <c r="C431" s="228"/>
      <c r="E431" s="37"/>
      <c r="V431" s="228"/>
      <c r="Y431" s="46"/>
    </row>
    <row r="432" spans="3:25" s="26" customFormat="1" ht="20.25" customHeight="1" x14ac:dyDescent="0.3">
      <c r="C432" s="228"/>
      <c r="E432" s="37"/>
      <c r="V432" s="228"/>
      <c r="Y432" s="46"/>
    </row>
    <row r="433" spans="3:25" s="26" customFormat="1" ht="20.25" customHeight="1" x14ac:dyDescent="0.3">
      <c r="C433" s="228"/>
      <c r="E433" s="37"/>
      <c r="V433" s="228"/>
      <c r="Y433" s="46"/>
    </row>
    <row r="434" spans="3:25" s="26" customFormat="1" ht="20.25" customHeight="1" x14ac:dyDescent="0.3">
      <c r="C434" s="228"/>
      <c r="E434" s="37"/>
      <c r="V434" s="228"/>
      <c r="Y434" s="46"/>
    </row>
    <row r="435" spans="3:25" s="26" customFormat="1" ht="20.25" customHeight="1" x14ac:dyDescent="0.3">
      <c r="C435" s="228"/>
      <c r="E435" s="37"/>
      <c r="V435" s="228"/>
      <c r="Y435" s="46"/>
    </row>
    <row r="436" spans="3:25" s="26" customFormat="1" ht="20.25" customHeight="1" x14ac:dyDescent="0.3">
      <c r="C436" s="228"/>
      <c r="E436" s="37"/>
      <c r="V436" s="228"/>
      <c r="Y436" s="46"/>
    </row>
    <row r="437" spans="3:25" s="26" customFormat="1" ht="20.25" customHeight="1" x14ac:dyDescent="0.3">
      <c r="C437" s="228"/>
      <c r="E437" s="37"/>
      <c r="V437" s="228"/>
      <c r="Y437" s="46"/>
    </row>
    <row r="438" spans="3:25" s="26" customFormat="1" ht="20.25" customHeight="1" x14ac:dyDescent="0.3">
      <c r="C438" s="228"/>
      <c r="E438" s="37"/>
      <c r="V438" s="228"/>
      <c r="Y438" s="46"/>
    </row>
    <row r="439" spans="3:25" s="26" customFormat="1" ht="20.25" customHeight="1" x14ac:dyDescent="0.3">
      <c r="C439" s="228"/>
      <c r="E439" s="37"/>
      <c r="V439" s="228"/>
      <c r="Y439" s="46"/>
    </row>
    <row r="440" spans="3:25" s="26" customFormat="1" ht="20.25" customHeight="1" x14ac:dyDescent="0.3">
      <c r="C440" s="228"/>
      <c r="E440" s="37"/>
      <c r="V440" s="228"/>
      <c r="Y440" s="46"/>
    </row>
    <row r="441" spans="3:25" s="26" customFormat="1" ht="20.25" customHeight="1" x14ac:dyDescent="0.3">
      <c r="C441" s="228"/>
      <c r="E441" s="37"/>
      <c r="V441" s="228"/>
      <c r="Y441" s="46"/>
    </row>
    <row r="442" spans="3:25" s="26" customFormat="1" ht="20.25" customHeight="1" x14ac:dyDescent="0.3">
      <c r="C442" s="228"/>
      <c r="E442" s="37"/>
      <c r="V442" s="228"/>
      <c r="Y442" s="46"/>
    </row>
    <row r="443" spans="3:25" s="26" customFormat="1" ht="20.25" customHeight="1" x14ac:dyDescent="0.3">
      <c r="C443" s="228"/>
      <c r="E443" s="37"/>
      <c r="V443" s="228"/>
      <c r="Y443" s="46"/>
    </row>
    <row r="444" spans="3:25" s="26" customFormat="1" ht="20.25" customHeight="1" x14ac:dyDescent="0.3">
      <c r="C444" s="228"/>
      <c r="E444" s="37"/>
      <c r="V444" s="228"/>
      <c r="Y444" s="46"/>
    </row>
    <row r="445" spans="3:25" s="26" customFormat="1" ht="20.25" customHeight="1" x14ac:dyDescent="0.3">
      <c r="C445" s="228"/>
      <c r="E445" s="37"/>
      <c r="V445" s="228"/>
      <c r="Y445" s="46"/>
    </row>
    <row r="446" spans="3:25" s="26" customFormat="1" ht="20.25" customHeight="1" x14ac:dyDescent="0.3">
      <c r="C446" s="228"/>
      <c r="E446" s="37"/>
      <c r="V446" s="228"/>
      <c r="Y446" s="46"/>
    </row>
    <row r="447" spans="3:25" s="26" customFormat="1" ht="20.25" customHeight="1" x14ac:dyDescent="0.3">
      <c r="C447" s="228"/>
      <c r="E447" s="37"/>
      <c r="V447" s="228"/>
      <c r="Y447" s="46"/>
    </row>
    <row r="448" spans="3:25" s="26" customFormat="1" ht="20.25" customHeight="1" x14ac:dyDescent="0.3">
      <c r="C448" s="228"/>
      <c r="E448" s="37"/>
      <c r="V448" s="228"/>
      <c r="Y448" s="46"/>
    </row>
    <row r="449" spans="3:25" s="26" customFormat="1" ht="20.25" customHeight="1" x14ac:dyDescent="0.3">
      <c r="C449" s="228"/>
      <c r="E449" s="37"/>
      <c r="V449" s="228"/>
      <c r="Y449" s="46"/>
    </row>
    <row r="450" spans="3:25" s="26" customFormat="1" ht="20.25" customHeight="1" x14ac:dyDescent="0.3">
      <c r="C450" s="228"/>
      <c r="E450" s="37"/>
      <c r="V450" s="228"/>
      <c r="Y450" s="46"/>
    </row>
    <row r="451" spans="3:25" s="26" customFormat="1" ht="20.25" customHeight="1" x14ac:dyDescent="0.3">
      <c r="C451" s="228"/>
      <c r="E451" s="37"/>
      <c r="V451" s="228"/>
      <c r="Y451" s="46"/>
    </row>
    <row r="452" spans="3:25" s="26" customFormat="1" ht="20.25" customHeight="1" x14ac:dyDescent="0.3">
      <c r="C452" s="228"/>
      <c r="E452" s="37"/>
      <c r="V452" s="228"/>
      <c r="Y452" s="46"/>
    </row>
    <row r="453" spans="3:25" s="26" customFormat="1" ht="20.25" customHeight="1" x14ac:dyDescent="0.3">
      <c r="C453" s="228"/>
      <c r="E453" s="37"/>
      <c r="V453" s="228"/>
      <c r="Y453" s="46"/>
    </row>
    <row r="454" spans="3:25" s="26" customFormat="1" ht="20.25" customHeight="1" x14ac:dyDescent="0.3">
      <c r="C454" s="228"/>
      <c r="E454" s="37"/>
      <c r="V454" s="228"/>
      <c r="Y454" s="46"/>
    </row>
    <row r="455" spans="3:25" s="26" customFormat="1" ht="20.25" customHeight="1" x14ac:dyDescent="0.3">
      <c r="C455" s="228"/>
      <c r="E455" s="37"/>
      <c r="V455" s="228"/>
      <c r="Y455" s="46"/>
    </row>
    <row r="456" spans="3:25" s="26" customFormat="1" ht="20.25" customHeight="1" x14ac:dyDescent="0.3">
      <c r="C456" s="228"/>
      <c r="E456" s="37"/>
      <c r="V456" s="228"/>
      <c r="Y456" s="46"/>
    </row>
    <row r="457" spans="3:25" s="26" customFormat="1" ht="20.25" customHeight="1" x14ac:dyDescent="0.3">
      <c r="C457" s="228"/>
      <c r="E457" s="37"/>
      <c r="V457" s="228"/>
      <c r="Y457" s="46"/>
    </row>
    <row r="458" spans="3:25" s="26" customFormat="1" ht="20.25" customHeight="1" x14ac:dyDescent="0.3">
      <c r="C458" s="228"/>
      <c r="E458" s="37"/>
      <c r="V458" s="228"/>
      <c r="Y458" s="46"/>
    </row>
    <row r="459" spans="3:25" s="26" customFormat="1" ht="20.25" customHeight="1" x14ac:dyDescent="0.3">
      <c r="C459" s="228"/>
      <c r="E459" s="37"/>
      <c r="V459" s="228"/>
      <c r="Y459" s="46"/>
    </row>
    <row r="460" spans="3:25" s="26" customFormat="1" ht="20.25" customHeight="1" x14ac:dyDescent="0.3">
      <c r="C460" s="228"/>
      <c r="E460" s="37"/>
      <c r="V460" s="228"/>
      <c r="Y460" s="46"/>
    </row>
    <row r="461" spans="3:25" s="26" customFormat="1" ht="20.25" customHeight="1" x14ac:dyDescent="0.3">
      <c r="C461" s="228"/>
      <c r="E461" s="37"/>
      <c r="V461" s="228"/>
      <c r="Y461" s="46"/>
    </row>
    <row r="462" spans="3:25" s="26" customFormat="1" ht="20.25" customHeight="1" x14ac:dyDescent="0.3">
      <c r="C462" s="228"/>
      <c r="E462" s="37"/>
      <c r="V462" s="228"/>
      <c r="Y462" s="46"/>
    </row>
    <row r="463" spans="3:25" s="26" customFormat="1" ht="20.25" customHeight="1" x14ac:dyDescent="0.3">
      <c r="C463" s="228"/>
      <c r="E463" s="37"/>
      <c r="V463" s="228"/>
      <c r="Y463" s="46"/>
    </row>
    <row r="464" spans="3:25" s="26" customFormat="1" ht="20.25" customHeight="1" x14ac:dyDescent="0.3">
      <c r="C464" s="228"/>
      <c r="E464" s="37"/>
      <c r="V464" s="228"/>
      <c r="Y464" s="46"/>
    </row>
    <row r="465" spans="3:25" s="26" customFormat="1" ht="20.25" customHeight="1" x14ac:dyDescent="0.3">
      <c r="C465" s="228"/>
      <c r="E465" s="37"/>
      <c r="V465" s="228"/>
      <c r="Y465" s="46"/>
    </row>
    <row r="466" spans="3:25" s="26" customFormat="1" ht="20.25" customHeight="1" x14ac:dyDescent="0.3">
      <c r="C466" s="228"/>
      <c r="E466" s="37"/>
      <c r="V466" s="228"/>
      <c r="Y466" s="46"/>
    </row>
    <row r="467" spans="3:25" s="26" customFormat="1" ht="20.25" customHeight="1" x14ac:dyDescent="0.3">
      <c r="C467" s="228"/>
      <c r="E467" s="37"/>
      <c r="V467" s="228"/>
      <c r="Y467" s="46"/>
    </row>
    <row r="468" spans="3:25" s="26" customFormat="1" ht="20.25" customHeight="1" x14ac:dyDescent="0.3">
      <c r="C468" s="228"/>
      <c r="E468" s="37"/>
      <c r="V468" s="228"/>
      <c r="Y468" s="46"/>
    </row>
    <row r="469" spans="3:25" s="26" customFormat="1" ht="20.25" customHeight="1" x14ac:dyDescent="0.3">
      <c r="C469" s="228"/>
      <c r="E469" s="37"/>
      <c r="V469" s="228"/>
      <c r="Y469" s="46"/>
    </row>
    <row r="470" spans="3:25" s="26" customFormat="1" ht="20.25" customHeight="1" x14ac:dyDescent="0.3">
      <c r="C470" s="228"/>
      <c r="E470" s="37"/>
      <c r="V470" s="228"/>
      <c r="Y470" s="46"/>
    </row>
    <row r="471" spans="3:25" s="26" customFormat="1" ht="20.25" customHeight="1" x14ac:dyDescent="0.3">
      <c r="C471" s="228"/>
      <c r="E471" s="37"/>
      <c r="V471" s="228"/>
      <c r="Y471" s="46"/>
    </row>
    <row r="472" spans="3:25" s="26" customFormat="1" ht="20.25" customHeight="1" x14ac:dyDescent="0.3">
      <c r="C472" s="228"/>
      <c r="E472" s="37"/>
      <c r="V472" s="228"/>
      <c r="Y472" s="46"/>
    </row>
    <row r="473" spans="3:25" s="26" customFormat="1" ht="20.25" customHeight="1" x14ac:dyDescent="0.3">
      <c r="C473" s="228"/>
      <c r="E473" s="37"/>
      <c r="V473" s="228"/>
      <c r="Y473" s="46"/>
    </row>
    <row r="474" spans="3:25" s="26" customFormat="1" ht="20.25" customHeight="1" x14ac:dyDescent="0.3">
      <c r="C474" s="228"/>
      <c r="E474" s="37"/>
      <c r="V474" s="228"/>
      <c r="Y474" s="46"/>
    </row>
    <row r="475" spans="3:25" s="26" customFormat="1" ht="20.25" customHeight="1" x14ac:dyDescent="0.3">
      <c r="C475" s="228"/>
      <c r="E475" s="37"/>
      <c r="V475" s="228"/>
      <c r="Y475" s="46"/>
    </row>
    <row r="476" spans="3:25" s="26" customFormat="1" ht="20.25" customHeight="1" x14ac:dyDescent="0.3">
      <c r="C476" s="228"/>
      <c r="E476" s="37"/>
      <c r="V476" s="228"/>
      <c r="Y476" s="46"/>
    </row>
    <row r="477" spans="3:25" s="26" customFormat="1" ht="20.25" customHeight="1" x14ac:dyDescent="0.3">
      <c r="C477" s="228"/>
      <c r="E477" s="37"/>
      <c r="V477" s="228"/>
      <c r="Y477" s="46"/>
    </row>
    <row r="478" spans="3:25" s="26" customFormat="1" ht="20.25" customHeight="1" x14ac:dyDescent="0.3">
      <c r="C478" s="228"/>
      <c r="E478" s="37"/>
      <c r="V478" s="228"/>
      <c r="Y478" s="46"/>
    </row>
    <row r="479" spans="3:25" s="26" customFormat="1" ht="20.25" customHeight="1" x14ac:dyDescent="0.3">
      <c r="C479" s="228"/>
      <c r="E479" s="37"/>
      <c r="V479" s="228"/>
      <c r="Y479" s="46"/>
    </row>
    <row r="480" spans="3:25" s="26" customFormat="1" ht="20.25" customHeight="1" x14ac:dyDescent="0.3">
      <c r="C480" s="228"/>
      <c r="E480" s="37"/>
      <c r="V480" s="228"/>
      <c r="Y480" s="46"/>
    </row>
    <row r="481" spans="3:25" s="26" customFormat="1" ht="20.25" customHeight="1" x14ac:dyDescent="0.3">
      <c r="C481" s="228"/>
      <c r="E481" s="37"/>
      <c r="V481" s="228"/>
      <c r="Y481" s="46"/>
    </row>
    <row r="482" spans="3:25" s="26" customFormat="1" ht="20.25" customHeight="1" x14ac:dyDescent="0.3">
      <c r="C482" s="228"/>
      <c r="E482" s="37"/>
      <c r="V482" s="228"/>
      <c r="Y482" s="46"/>
    </row>
    <row r="483" spans="3:25" s="26" customFormat="1" ht="20.25" customHeight="1" x14ac:dyDescent="0.3">
      <c r="C483" s="228"/>
      <c r="E483" s="37"/>
      <c r="V483" s="228"/>
      <c r="Y483" s="46"/>
    </row>
    <row r="484" spans="3:25" s="26" customFormat="1" ht="20.25" customHeight="1" x14ac:dyDescent="0.3">
      <c r="C484" s="228"/>
      <c r="E484" s="37"/>
      <c r="V484" s="228"/>
      <c r="Y484" s="46"/>
    </row>
    <row r="485" spans="3:25" s="26" customFormat="1" ht="20.25" customHeight="1" x14ac:dyDescent="0.3">
      <c r="C485" s="228"/>
      <c r="E485" s="37"/>
      <c r="V485" s="228"/>
      <c r="Y485" s="46"/>
    </row>
    <row r="486" spans="3:25" s="26" customFormat="1" ht="20.25" customHeight="1" x14ac:dyDescent="0.3">
      <c r="C486" s="228"/>
      <c r="E486" s="37"/>
      <c r="V486" s="228"/>
      <c r="Y486" s="46"/>
    </row>
    <row r="487" spans="3:25" s="26" customFormat="1" ht="20.25" customHeight="1" x14ac:dyDescent="0.3">
      <c r="C487" s="228"/>
      <c r="E487" s="37"/>
      <c r="V487" s="228"/>
      <c r="Y487" s="46"/>
    </row>
    <row r="488" spans="3:25" s="26" customFormat="1" ht="20.25" customHeight="1" x14ac:dyDescent="0.3">
      <c r="C488" s="228"/>
      <c r="E488" s="37"/>
      <c r="V488" s="228"/>
      <c r="Y488" s="46"/>
    </row>
    <row r="489" spans="3:25" s="26" customFormat="1" ht="20.25" customHeight="1" x14ac:dyDescent="0.3">
      <c r="C489" s="228"/>
      <c r="E489" s="37"/>
      <c r="V489" s="228"/>
      <c r="Y489" s="46"/>
    </row>
    <row r="490" spans="3:25" s="26" customFormat="1" ht="20.25" customHeight="1" x14ac:dyDescent="0.3">
      <c r="C490" s="228"/>
      <c r="E490" s="37"/>
      <c r="V490" s="228"/>
      <c r="Y490" s="46"/>
    </row>
    <row r="491" spans="3:25" s="26" customFormat="1" ht="20.25" customHeight="1" x14ac:dyDescent="0.3">
      <c r="C491" s="228"/>
      <c r="E491" s="37"/>
      <c r="V491" s="228"/>
      <c r="Y491" s="46"/>
    </row>
    <row r="492" spans="3:25" s="26" customFormat="1" ht="20.25" customHeight="1" x14ac:dyDescent="0.3">
      <c r="C492" s="228"/>
      <c r="E492" s="37"/>
      <c r="V492" s="228"/>
      <c r="Y492" s="46"/>
    </row>
    <row r="493" spans="3:25" s="26" customFormat="1" ht="20.25" customHeight="1" x14ac:dyDescent="0.3">
      <c r="C493" s="228"/>
      <c r="E493" s="37"/>
      <c r="V493" s="228"/>
      <c r="Y493" s="46"/>
    </row>
    <row r="494" spans="3:25" s="26" customFormat="1" ht="20.25" customHeight="1" x14ac:dyDescent="0.3">
      <c r="C494" s="228"/>
      <c r="E494" s="37"/>
      <c r="V494" s="228"/>
      <c r="Y494" s="46"/>
    </row>
    <row r="495" spans="3:25" s="26" customFormat="1" ht="20.25" customHeight="1" x14ac:dyDescent="0.3">
      <c r="C495" s="228"/>
      <c r="E495" s="37"/>
      <c r="V495" s="228"/>
      <c r="Y495" s="46"/>
    </row>
    <row r="496" spans="3:25" s="26" customFormat="1" ht="20.25" customHeight="1" x14ac:dyDescent="0.3">
      <c r="C496" s="228"/>
      <c r="E496" s="37"/>
      <c r="V496" s="228"/>
      <c r="Y496" s="46"/>
    </row>
    <row r="497" spans="3:25" s="26" customFormat="1" ht="20.25" customHeight="1" x14ac:dyDescent="0.3">
      <c r="C497" s="228"/>
      <c r="E497" s="37"/>
      <c r="V497" s="228"/>
      <c r="Y497" s="46"/>
    </row>
    <row r="498" spans="3:25" s="26" customFormat="1" ht="20.25" customHeight="1" x14ac:dyDescent="0.3">
      <c r="C498" s="228"/>
      <c r="E498" s="37"/>
      <c r="V498" s="228"/>
      <c r="Y498" s="46"/>
    </row>
    <row r="499" spans="3:25" s="26" customFormat="1" ht="20.25" customHeight="1" x14ac:dyDescent="0.3">
      <c r="C499" s="228"/>
      <c r="E499" s="37"/>
      <c r="V499" s="228"/>
      <c r="Y499" s="46"/>
    </row>
    <row r="500" spans="3:25" s="26" customFormat="1" ht="20.25" customHeight="1" x14ac:dyDescent="0.3">
      <c r="C500" s="228"/>
      <c r="E500" s="37"/>
      <c r="V500" s="228"/>
      <c r="Y500" s="46"/>
    </row>
    <row r="501" spans="3:25" s="26" customFormat="1" ht="20.25" customHeight="1" x14ac:dyDescent="0.3">
      <c r="C501" s="228"/>
      <c r="E501" s="37"/>
      <c r="V501" s="228"/>
      <c r="Y501" s="46"/>
    </row>
    <row r="502" spans="3:25" s="26" customFormat="1" ht="20.25" customHeight="1" x14ac:dyDescent="0.3">
      <c r="C502" s="228"/>
      <c r="E502" s="37"/>
      <c r="V502" s="228"/>
      <c r="Y502" s="46"/>
    </row>
    <row r="503" spans="3:25" s="26" customFormat="1" ht="20.25" customHeight="1" x14ac:dyDescent="0.3">
      <c r="C503" s="228"/>
      <c r="E503" s="37"/>
      <c r="V503" s="228"/>
      <c r="Y503" s="46"/>
    </row>
    <row r="504" spans="3:25" s="26" customFormat="1" ht="20.25" customHeight="1" x14ac:dyDescent="0.3">
      <c r="C504" s="228"/>
      <c r="E504" s="37"/>
      <c r="V504" s="228"/>
      <c r="Y504" s="46"/>
    </row>
    <row r="505" spans="3:25" s="26" customFormat="1" ht="20.25" customHeight="1" x14ac:dyDescent="0.3">
      <c r="C505" s="228"/>
      <c r="E505" s="37"/>
      <c r="V505" s="228"/>
      <c r="Y505" s="46"/>
    </row>
    <row r="506" spans="3:25" s="26" customFormat="1" ht="20.25" customHeight="1" x14ac:dyDescent="0.3">
      <c r="C506" s="228"/>
      <c r="E506" s="37"/>
      <c r="V506" s="228"/>
      <c r="Y506" s="46"/>
    </row>
    <row r="507" spans="3:25" s="26" customFormat="1" ht="20.25" customHeight="1" x14ac:dyDescent="0.3">
      <c r="C507" s="228"/>
      <c r="E507" s="37"/>
      <c r="V507" s="228"/>
      <c r="Y507" s="46"/>
    </row>
    <row r="508" spans="3:25" s="26" customFormat="1" ht="20.25" customHeight="1" x14ac:dyDescent="0.3">
      <c r="C508" s="228"/>
      <c r="E508" s="37"/>
      <c r="V508" s="228"/>
      <c r="Y508" s="46"/>
    </row>
    <row r="509" spans="3:25" s="26" customFormat="1" ht="20.25" customHeight="1" x14ac:dyDescent="0.3">
      <c r="C509" s="228"/>
      <c r="E509" s="37"/>
      <c r="V509" s="228"/>
      <c r="Y509" s="46"/>
    </row>
    <row r="510" spans="3:25" s="26" customFormat="1" ht="20.25" customHeight="1" x14ac:dyDescent="0.3">
      <c r="C510" s="228"/>
      <c r="E510" s="37"/>
      <c r="V510" s="228"/>
      <c r="Y510" s="46"/>
    </row>
    <row r="511" spans="3:25" s="26" customFormat="1" ht="20.25" customHeight="1" x14ac:dyDescent="0.3">
      <c r="C511" s="228"/>
      <c r="E511" s="37"/>
      <c r="V511" s="228"/>
      <c r="Y511" s="46"/>
    </row>
    <row r="512" spans="3:25" s="26" customFormat="1" ht="20.25" customHeight="1" x14ac:dyDescent="0.3">
      <c r="C512" s="228"/>
      <c r="E512" s="37"/>
      <c r="V512" s="228"/>
      <c r="Y512" s="46"/>
    </row>
    <row r="513" spans="3:25" s="26" customFormat="1" ht="20.25" customHeight="1" x14ac:dyDescent="0.3">
      <c r="C513" s="228"/>
      <c r="E513" s="37"/>
      <c r="V513" s="228"/>
      <c r="Y513" s="46"/>
    </row>
    <row r="514" spans="3:25" s="26" customFormat="1" ht="20.25" customHeight="1" x14ac:dyDescent="0.3">
      <c r="C514" s="228"/>
      <c r="E514" s="37"/>
      <c r="V514" s="228"/>
      <c r="Y514" s="46"/>
    </row>
    <row r="515" spans="3:25" s="26" customFormat="1" ht="20.25" customHeight="1" x14ac:dyDescent="0.3">
      <c r="C515" s="228"/>
      <c r="E515" s="37"/>
      <c r="V515" s="228"/>
      <c r="Y515" s="46"/>
    </row>
    <row r="516" spans="3:25" s="26" customFormat="1" ht="20.25" customHeight="1" x14ac:dyDescent="0.3">
      <c r="C516" s="228"/>
      <c r="E516" s="37"/>
      <c r="V516" s="228"/>
      <c r="Y516" s="46"/>
    </row>
    <row r="517" spans="3:25" s="26" customFormat="1" ht="20.25" customHeight="1" x14ac:dyDescent="0.3">
      <c r="C517" s="228"/>
      <c r="E517" s="37"/>
      <c r="V517" s="228"/>
      <c r="Y517" s="46"/>
    </row>
    <row r="518" spans="3:25" s="26" customFormat="1" ht="20.25" customHeight="1" x14ac:dyDescent="0.3">
      <c r="C518" s="228"/>
      <c r="E518" s="37"/>
      <c r="V518" s="228"/>
      <c r="Y518" s="46"/>
    </row>
    <row r="519" spans="3:25" s="26" customFormat="1" ht="20.25" customHeight="1" x14ac:dyDescent="0.3">
      <c r="C519" s="228"/>
      <c r="E519" s="37"/>
      <c r="V519" s="228"/>
      <c r="Y519" s="46"/>
    </row>
    <row r="520" spans="3:25" s="26" customFormat="1" ht="20.25" customHeight="1" x14ac:dyDescent="0.3">
      <c r="C520" s="228"/>
      <c r="E520" s="37"/>
      <c r="V520" s="228"/>
      <c r="Y520" s="46"/>
    </row>
    <row r="521" spans="3:25" s="26" customFormat="1" ht="20.25" customHeight="1" x14ac:dyDescent="0.3">
      <c r="C521" s="228"/>
      <c r="E521" s="37"/>
      <c r="V521" s="228"/>
      <c r="Y521" s="46"/>
    </row>
    <row r="522" spans="3:25" s="26" customFormat="1" ht="20.25" customHeight="1" x14ac:dyDescent="0.3">
      <c r="C522" s="228"/>
      <c r="E522" s="37"/>
      <c r="V522" s="228"/>
      <c r="Y522" s="46"/>
    </row>
    <row r="523" spans="3:25" s="26" customFormat="1" ht="20.25" customHeight="1" x14ac:dyDescent="0.3">
      <c r="C523" s="228"/>
      <c r="E523" s="37"/>
      <c r="V523" s="228"/>
      <c r="Y523" s="46"/>
    </row>
    <row r="524" spans="3:25" s="26" customFormat="1" ht="20.25" customHeight="1" x14ac:dyDescent="0.3">
      <c r="C524" s="228"/>
      <c r="E524" s="37"/>
      <c r="V524" s="228"/>
      <c r="Y524" s="46"/>
    </row>
    <row r="525" spans="3:25" s="26" customFormat="1" ht="20.25" customHeight="1" x14ac:dyDescent="0.3">
      <c r="C525" s="228"/>
      <c r="E525" s="37"/>
      <c r="V525" s="228"/>
      <c r="Y525" s="46"/>
    </row>
    <row r="526" spans="3:25" s="26" customFormat="1" ht="20.25" customHeight="1" x14ac:dyDescent="0.3">
      <c r="C526" s="228"/>
      <c r="E526" s="37"/>
      <c r="V526" s="228"/>
      <c r="Y526" s="46"/>
    </row>
    <row r="527" spans="3:25" s="26" customFormat="1" ht="20.25" customHeight="1" x14ac:dyDescent="0.3">
      <c r="C527" s="228"/>
      <c r="E527" s="37"/>
      <c r="V527" s="228"/>
      <c r="Y527" s="46"/>
    </row>
    <row r="528" spans="3:25" s="26" customFormat="1" ht="20.25" customHeight="1" x14ac:dyDescent="0.3">
      <c r="C528" s="228"/>
      <c r="E528" s="37"/>
      <c r="V528" s="228"/>
      <c r="Y528" s="46"/>
    </row>
    <row r="529" spans="3:25" s="26" customFormat="1" ht="20.25" customHeight="1" x14ac:dyDescent="0.3">
      <c r="C529" s="228"/>
      <c r="E529" s="37"/>
      <c r="V529" s="228"/>
      <c r="Y529" s="46"/>
    </row>
    <row r="530" spans="3:25" s="26" customFormat="1" ht="20.25" customHeight="1" x14ac:dyDescent="0.3">
      <c r="C530" s="228"/>
      <c r="E530" s="37"/>
      <c r="V530" s="228"/>
      <c r="Y530" s="46"/>
    </row>
    <row r="531" spans="3:25" s="26" customFormat="1" ht="20.25" customHeight="1" x14ac:dyDescent="0.3">
      <c r="C531" s="228"/>
      <c r="E531" s="37"/>
      <c r="V531" s="228"/>
      <c r="Y531" s="46"/>
    </row>
    <row r="532" spans="3:25" s="26" customFormat="1" ht="20.25" customHeight="1" x14ac:dyDescent="0.3">
      <c r="C532" s="228"/>
      <c r="E532" s="37"/>
      <c r="V532" s="228"/>
      <c r="Y532" s="46"/>
    </row>
    <row r="533" spans="3:25" s="26" customFormat="1" ht="20.25" customHeight="1" x14ac:dyDescent="0.3">
      <c r="C533" s="228"/>
      <c r="E533" s="37"/>
      <c r="V533" s="228"/>
      <c r="Y533" s="46"/>
    </row>
    <row r="534" spans="3:25" s="26" customFormat="1" ht="20.25" customHeight="1" x14ac:dyDescent="0.3">
      <c r="C534" s="228"/>
      <c r="E534" s="37"/>
      <c r="V534" s="228"/>
      <c r="Y534" s="46"/>
    </row>
    <row r="535" spans="3:25" s="26" customFormat="1" ht="20.25" customHeight="1" x14ac:dyDescent="0.3">
      <c r="C535" s="228"/>
      <c r="E535" s="37"/>
      <c r="V535" s="228"/>
      <c r="Y535" s="46"/>
    </row>
    <row r="536" spans="3:25" s="26" customFormat="1" ht="20.25" customHeight="1" x14ac:dyDescent="0.3">
      <c r="C536" s="228"/>
      <c r="E536" s="37"/>
      <c r="V536" s="228"/>
      <c r="Y536" s="46"/>
    </row>
    <row r="537" spans="3:25" s="26" customFormat="1" ht="20.25" customHeight="1" x14ac:dyDescent="0.3">
      <c r="C537" s="228"/>
      <c r="E537" s="37"/>
      <c r="V537" s="228"/>
      <c r="Y537" s="46"/>
    </row>
    <row r="538" spans="3:25" s="26" customFormat="1" ht="20.25" customHeight="1" x14ac:dyDescent="0.3">
      <c r="C538" s="228"/>
      <c r="E538" s="37"/>
      <c r="V538" s="228"/>
      <c r="Y538" s="46"/>
    </row>
    <row r="539" spans="3:25" s="26" customFormat="1" ht="20.25" customHeight="1" x14ac:dyDescent="0.3">
      <c r="C539" s="228"/>
      <c r="E539" s="37"/>
      <c r="V539" s="228"/>
      <c r="Y539" s="46"/>
    </row>
    <row r="540" spans="3:25" s="26" customFormat="1" ht="20.25" customHeight="1" x14ac:dyDescent="0.3">
      <c r="C540" s="228"/>
      <c r="E540" s="37"/>
      <c r="V540" s="228"/>
      <c r="Y540" s="46"/>
    </row>
    <row r="541" spans="3:25" s="26" customFormat="1" ht="20.25" customHeight="1" x14ac:dyDescent="0.3">
      <c r="C541" s="228"/>
      <c r="E541" s="37"/>
      <c r="V541" s="228"/>
      <c r="Y541" s="46"/>
    </row>
    <row r="542" spans="3:25" s="26" customFormat="1" ht="20.25" customHeight="1" x14ac:dyDescent="0.3">
      <c r="C542" s="228"/>
      <c r="E542" s="37"/>
      <c r="V542" s="228"/>
      <c r="Y542" s="46"/>
    </row>
    <row r="543" spans="3:25" s="26" customFormat="1" ht="20.25" customHeight="1" x14ac:dyDescent="0.3">
      <c r="C543" s="228"/>
      <c r="E543" s="37"/>
      <c r="V543" s="228"/>
      <c r="Y543" s="46"/>
    </row>
    <row r="544" spans="3:25" s="26" customFormat="1" ht="20.25" customHeight="1" x14ac:dyDescent="0.3">
      <c r="C544" s="228"/>
      <c r="E544" s="37"/>
      <c r="V544" s="228"/>
      <c r="Y544" s="46"/>
    </row>
    <row r="545" spans="3:25" s="26" customFormat="1" ht="20.25" customHeight="1" x14ac:dyDescent="0.3">
      <c r="C545" s="228"/>
      <c r="E545" s="37"/>
      <c r="V545" s="228"/>
      <c r="Y545" s="46"/>
    </row>
    <row r="546" spans="3:25" s="26" customFormat="1" ht="20.25" customHeight="1" x14ac:dyDescent="0.3">
      <c r="C546" s="228"/>
      <c r="E546" s="37"/>
      <c r="V546" s="228"/>
      <c r="Y546" s="46"/>
    </row>
    <row r="547" spans="3:25" s="26" customFormat="1" ht="20.25" customHeight="1" x14ac:dyDescent="0.3">
      <c r="C547" s="228"/>
      <c r="E547" s="37"/>
      <c r="V547" s="228"/>
      <c r="Y547" s="46"/>
    </row>
    <row r="548" spans="3:25" s="26" customFormat="1" ht="20.25" customHeight="1" x14ac:dyDescent="0.3">
      <c r="C548" s="228"/>
      <c r="E548" s="37"/>
      <c r="V548" s="228"/>
      <c r="Y548" s="46"/>
    </row>
    <row r="549" spans="3:25" s="26" customFormat="1" ht="20.25" customHeight="1" x14ac:dyDescent="0.3">
      <c r="C549" s="228"/>
      <c r="E549" s="37"/>
      <c r="V549" s="228"/>
      <c r="Y549" s="46"/>
    </row>
    <row r="550" spans="3:25" s="26" customFormat="1" ht="20.25" customHeight="1" x14ac:dyDescent="0.3">
      <c r="C550" s="228"/>
      <c r="E550" s="37"/>
      <c r="V550" s="228"/>
      <c r="Y550" s="46"/>
    </row>
    <row r="551" spans="3:25" s="26" customFormat="1" ht="20.25" customHeight="1" x14ac:dyDescent="0.3">
      <c r="C551" s="228"/>
      <c r="E551" s="37"/>
      <c r="V551" s="228"/>
      <c r="Y551" s="46"/>
    </row>
    <row r="552" spans="3:25" s="26" customFormat="1" ht="20.25" customHeight="1" x14ac:dyDescent="0.3">
      <c r="C552" s="228"/>
      <c r="E552" s="37"/>
      <c r="V552" s="228"/>
      <c r="Y552" s="46"/>
    </row>
    <row r="553" spans="3:25" s="26" customFormat="1" ht="20.25" customHeight="1" x14ac:dyDescent="0.3">
      <c r="C553" s="228"/>
      <c r="E553" s="37"/>
      <c r="V553" s="228"/>
      <c r="Y553" s="46"/>
    </row>
    <row r="554" spans="3:25" s="26" customFormat="1" ht="20.25" customHeight="1" x14ac:dyDescent="0.3">
      <c r="C554" s="228"/>
      <c r="E554" s="37"/>
      <c r="V554" s="228"/>
      <c r="Y554" s="46"/>
    </row>
    <row r="555" spans="3:25" s="26" customFormat="1" ht="20.25" customHeight="1" x14ac:dyDescent="0.3">
      <c r="C555" s="228"/>
      <c r="E555" s="37"/>
      <c r="V555" s="228"/>
      <c r="Y555" s="46"/>
    </row>
    <row r="556" spans="3:25" s="26" customFormat="1" ht="20.25" customHeight="1" x14ac:dyDescent="0.3">
      <c r="C556" s="228"/>
      <c r="E556" s="37"/>
      <c r="V556" s="228"/>
      <c r="Y556" s="46"/>
    </row>
    <row r="557" spans="3:25" s="26" customFormat="1" ht="20.25" customHeight="1" x14ac:dyDescent="0.3">
      <c r="C557" s="228"/>
      <c r="E557" s="37"/>
      <c r="V557" s="228"/>
      <c r="Y557" s="46"/>
    </row>
    <row r="558" spans="3:25" s="26" customFormat="1" ht="20.25" customHeight="1" x14ac:dyDescent="0.3">
      <c r="C558" s="228"/>
      <c r="E558" s="37"/>
      <c r="V558" s="228"/>
      <c r="Y558" s="46"/>
    </row>
    <row r="559" spans="3:25" s="26" customFormat="1" ht="20.25" customHeight="1" x14ac:dyDescent="0.3">
      <c r="C559" s="228"/>
      <c r="E559" s="37"/>
      <c r="V559" s="228"/>
      <c r="Y559" s="46"/>
    </row>
    <row r="560" spans="3:25" s="26" customFormat="1" ht="20.25" customHeight="1" x14ac:dyDescent="0.3">
      <c r="C560" s="228"/>
      <c r="E560" s="37"/>
      <c r="V560" s="228"/>
      <c r="Y560" s="46"/>
    </row>
    <row r="561" spans="3:25" s="26" customFormat="1" ht="20.25" customHeight="1" x14ac:dyDescent="0.3">
      <c r="C561" s="228"/>
      <c r="E561" s="37"/>
      <c r="V561" s="228"/>
      <c r="Y561" s="46"/>
    </row>
    <row r="562" spans="3:25" s="26" customFormat="1" ht="20.25" customHeight="1" x14ac:dyDescent="0.3">
      <c r="C562" s="228"/>
      <c r="E562" s="37"/>
      <c r="V562" s="228"/>
      <c r="Y562" s="46"/>
    </row>
    <row r="563" spans="3:25" s="26" customFormat="1" ht="20.25" customHeight="1" x14ac:dyDescent="0.3">
      <c r="C563" s="228"/>
      <c r="E563" s="37"/>
      <c r="V563" s="228"/>
      <c r="Y563" s="46"/>
    </row>
    <row r="564" spans="3:25" s="26" customFormat="1" ht="20.25" customHeight="1" x14ac:dyDescent="0.3">
      <c r="C564" s="228"/>
      <c r="E564" s="37"/>
      <c r="V564" s="228"/>
      <c r="Y564" s="46"/>
    </row>
    <row r="565" spans="3:25" s="26" customFormat="1" ht="20.25" customHeight="1" x14ac:dyDescent="0.3">
      <c r="C565" s="228"/>
      <c r="E565" s="37"/>
      <c r="V565" s="228"/>
      <c r="Y565" s="46"/>
    </row>
    <row r="566" spans="3:25" s="26" customFormat="1" ht="20.25" customHeight="1" x14ac:dyDescent="0.3">
      <c r="C566" s="228"/>
      <c r="E566" s="37"/>
      <c r="V566" s="228"/>
      <c r="Y566" s="46"/>
    </row>
    <row r="567" spans="3:25" s="26" customFormat="1" ht="20.25" customHeight="1" x14ac:dyDescent="0.3">
      <c r="C567" s="228"/>
      <c r="E567" s="37"/>
      <c r="V567" s="228"/>
      <c r="Y567" s="46"/>
    </row>
    <row r="568" spans="3:25" s="26" customFormat="1" ht="20.25" customHeight="1" x14ac:dyDescent="0.3">
      <c r="C568" s="228"/>
      <c r="E568" s="37"/>
      <c r="V568" s="228"/>
      <c r="Y568" s="46"/>
    </row>
    <row r="569" spans="3:25" s="26" customFormat="1" ht="20.25" customHeight="1" x14ac:dyDescent="0.3">
      <c r="C569" s="228"/>
      <c r="E569" s="37"/>
      <c r="V569" s="228"/>
      <c r="Y569" s="46"/>
    </row>
    <row r="570" spans="3:25" s="26" customFormat="1" ht="20.25" customHeight="1" x14ac:dyDescent="0.3">
      <c r="C570" s="228"/>
      <c r="E570" s="37"/>
      <c r="V570" s="228"/>
      <c r="Y570" s="46"/>
    </row>
    <row r="571" spans="3:25" s="26" customFormat="1" ht="20.25" customHeight="1" x14ac:dyDescent="0.3">
      <c r="C571" s="228"/>
      <c r="E571" s="37"/>
      <c r="V571" s="228"/>
      <c r="Y571" s="46"/>
    </row>
    <row r="572" spans="3:25" s="26" customFormat="1" ht="20.25" customHeight="1" x14ac:dyDescent="0.3">
      <c r="C572" s="228"/>
      <c r="E572" s="37"/>
      <c r="V572" s="228"/>
      <c r="Y572" s="46"/>
    </row>
    <row r="573" spans="3:25" s="26" customFormat="1" ht="20.25" customHeight="1" x14ac:dyDescent="0.3">
      <c r="C573" s="228"/>
      <c r="E573" s="37"/>
      <c r="V573" s="228"/>
      <c r="Y573" s="46"/>
    </row>
    <row r="574" spans="3:25" s="26" customFormat="1" ht="20.25" customHeight="1" x14ac:dyDescent="0.3">
      <c r="C574" s="228"/>
      <c r="E574" s="37"/>
      <c r="V574" s="228"/>
      <c r="Y574" s="46"/>
    </row>
    <row r="575" spans="3:25" s="26" customFormat="1" ht="20.25" customHeight="1" x14ac:dyDescent="0.3">
      <c r="C575" s="228"/>
      <c r="E575" s="37"/>
      <c r="V575" s="228"/>
      <c r="Y575" s="46"/>
    </row>
    <row r="576" spans="3:25" s="26" customFormat="1" ht="20.25" customHeight="1" x14ac:dyDescent="0.3">
      <c r="C576" s="228"/>
      <c r="E576" s="37"/>
      <c r="V576" s="228"/>
      <c r="Y576" s="46"/>
    </row>
    <row r="577" spans="3:25" s="26" customFormat="1" ht="20.25" customHeight="1" x14ac:dyDescent="0.3">
      <c r="C577" s="228"/>
      <c r="E577" s="37"/>
      <c r="V577" s="228"/>
      <c r="Y577" s="46"/>
    </row>
    <row r="578" spans="3:25" s="26" customFormat="1" ht="20.25" customHeight="1" x14ac:dyDescent="0.3">
      <c r="C578" s="228"/>
      <c r="E578" s="37"/>
      <c r="V578" s="228"/>
      <c r="Y578" s="46"/>
    </row>
    <row r="579" spans="3:25" s="26" customFormat="1" ht="20.25" customHeight="1" x14ac:dyDescent="0.3">
      <c r="C579" s="228"/>
      <c r="E579" s="37"/>
      <c r="V579" s="228"/>
      <c r="Y579" s="46"/>
    </row>
    <row r="580" spans="3:25" s="26" customFormat="1" ht="20.25" customHeight="1" x14ac:dyDescent="0.3">
      <c r="C580" s="228"/>
      <c r="E580" s="37"/>
      <c r="V580" s="228"/>
      <c r="Y580" s="46"/>
    </row>
    <row r="581" spans="3:25" s="26" customFormat="1" ht="20.25" customHeight="1" x14ac:dyDescent="0.3">
      <c r="C581" s="228"/>
      <c r="E581" s="37"/>
      <c r="V581" s="228"/>
      <c r="Y581" s="46"/>
    </row>
    <row r="582" spans="3:25" s="26" customFormat="1" ht="20.25" customHeight="1" x14ac:dyDescent="0.3">
      <c r="C582" s="228"/>
      <c r="E582" s="37"/>
      <c r="V582" s="228"/>
      <c r="Y582" s="46"/>
    </row>
    <row r="583" spans="3:25" s="26" customFormat="1" ht="20.25" customHeight="1" x14ac:dyDescent="0.3">
      <c r="C583" s="228"/>
      <c r="E583" s="37"/>
      <c r="V583" s="228"/>
      <c r="Y583" s="46"/>
    </row>
    <row r="584" spans="3:25" s="26" customFormat="1" ht="20.25" customHeight="1" x14ac:dyDescent="0.3">
      <c r="C584" s="228"/>
      <c r="E584" s="37"/>
      <c r="V584" s="228"/>
      <c r="Y584" s="46"/>
    </row>
    <row r="585" spans="3:25" s="26" customFormat="1" ht="20.25" customHeight="1" x14ac:dyDescent="0.3">
      <c r="C585" s="228"/>
      <c r="E585" s="37"/>
      <c r="V585" s="228"/>
      <c r="Y585" s="46"/>
    </row>
    <row r="586" spans="3:25" s="26" customFormat="1" ht="20.25" customHeight="1" x14ac:dyDescent="0.3">
      <c r="C586" s="228"/>
      <c r="E586" s="37"/>
      <c r="V586" s="228"/>
      <c r="Y586" s="46"/>
    </row>
    <row r="587" spans="3:25" s="26" customFormat="1" ht="20.25" customHeight="1" x14ac:dyDescent="0.3">
      <c r="C587" s="228"/>
      <c r="E587" s="37"/>
      <c r="V587" s="228"/>
      <c r="Y587" s="46"/>
    </row>
    <row r="588" spans="3:25" s="26" customFormat="1" ht="20.25" customHeight="1" x14ac:dyDescent="0.3">
      <c r="C588" s="228"/>
      <c r="E588" s="37"/>
      <c r="V588" s="228"/>
      <c r="Y588" s="46"/>
    </row>
    <row r="589" spans="3:25" s="26" customFormat="1" ht="20.25" customHeight="1" x14ac:dyDescent="0.3">
      <c r="C589" s="228"/>
      <c r="E589" s="37"/>
      <c r="V589" s="228"/>
      <c r="Y589" s="46"/>
    </row>
    <row r="590" spans="3:25" s="26" customFormat="1" ht="20.25" customHeight="1" x14ac:dyDescent="0.3">
      <c r="C590" s="228"/>
      <c r="E590" s="37"/>
      <c r="V590" s="228"/>
      <c r="Y590" s="46"/>
    </row>
    <row r="591" spans="3:25" s="26" customFormat="1" ht="20.25" customHeight="1" x14ac:dyDescent="0.3">
      <c r="C591" s="228"/>
      <c r="E591" s="37"/>
      <c r="V591" s="228"/>
      <c r="Y591" s="46"/>
    </row>
    <row r="592" spans="3:25" s="26" customFormat="1" ht="20.25" customHeight="1" x14ac:dyDescent="0.3">
      <c r="C592" s="228"/>
      <c r="E592" s="37"/>
      <c r="V592" s="228"/>
      <c r="Y592" s="46"/>
    </row>
    <row r="593" spans="3:25" s="26" customFormat="1" ht="20.25" customHeight="1" x14ac:dyDescent="0.3">
      <c r="C593" s="228"/>
      <c r="E593" s="37"/>
      <c r="V593" s="228"/>
      <c r="Y593" s="46"/>
    </row>
    <row r="594" spans="3:25" s="26" customFormat="1" ht="20.25" customHeight="1" x14ac:dyDescent="0.3">
      <c r="C594" s="228"/>
      <c r="E594" s="37"/>
      <c r="V594" s="228"/>
      <c r="Y594" s="46"/>
    </row>
    <row r="595" spans="3:25" s="26" customFormat="1" ht="20.25" customHeight="1" x14ac:dyDescent="0.3">
      <c r="C595" s="228"/>
      <c r="E595" s="37"/>
      <c r="V595" s="228"/>
      <c r="Y595" s="46"/>
    </row>
    <row r="596" spans="3:25" s="26" customFormat="1" ht="20.25" customHeight="1" x14ac:dyDescent="0.3">
      <c r="C596" s="228"/>
      <c r="E596" s="37"/>
      <c r="V596" s="228"/>
      <c r="Y596" s="46"/>
    </row>
    <row r="597" spans="3:25" s="26" customFormat="1" ht="20.25" customHeight="1" x14ac:dyDescent="0.3">
      <c r="C597" s="228"/>
      <c r="E597" s="37"/>
      <c r="V597" s="228"/>
      <c r="Y597" s="46"/>
    </row>
    <row r="598" spans="3:25" s="26" customFormat="1" ht="20.25" customHeight="1" x14ac:dyDescent="0.3">
      <c r="C598" s="228"/>
      <c r="E598" s="37"/>
      <c r="V598" s="228"/>
      <c r="Y598" s="46"/>
    </row>
    <row r="599" spans="3:25" s="26" customFormat="1" ht="20.25" customHeight="1" x14ac:dyDescent="0.3">
      <c r="C599" s="228"/>
      <c r="E599" s="37"/>
      <c r="V599" s="228"/>
      <c r="Y599" s="46"/>
    </row>
    <row r="600" spans="3:25" s="26" customFormat="1" ht="20.25" customHeight="1" x14ac:dyDescent="0.3">
      <c r="C600" s="228"/>
      <c r="E600" s="37"/>
      <c r="V600" s="228"/>
      <c r="Y600" s="46"/>
    </row>
    <row r="601" spans="3:25" s="26" customFormat="1" ht="20.25" customHeight="1" x14ac:dyDescent="0.3">
      <c r="C601" s="228"/>
      <c r="E601" s="37"/>
      <c r="V601" s="228"/>
      <c r="Y601" s="46"/>
    </row>
    <row r="602" spans="3:25" s="26" customFormat="1" ht="20.25" customHeight="1" x14ac:dyDescent="0.3">
      <c r="C602" s="228"/>
      <c r="E602" s="37"/>
      <c r="V602" s="228"/>
      <c r="Y602" s="46"/>
    </row>
    <row r="603" spans="3:25" s="26" customFormat="1" ht="20.25" customHeight="1" x14ac:dyDescent="0.3">
      <c r="C603" s="228"/>
      <c r="E603" s="37"/>
      <c r="V603" s="228"/>
      <c r="Y603" s="46"/>
    </row>
    <row r="604" spans="3:25" s="26" customFormat="1" ht="20.25" customHeight="1" x14ac:dyDescent="0.3">
      <c r="C604" s="228"/>
      <c r="E604" s="37"/>
      <c r="V604" s="228"/>
      <c r="Y604" s="46"/>
    </row>
    <row r="605" spans="3:25" s="26" customFormat="1" ht="20.25" customHeight="1" x14ac:dyDescent="0.3">
      <c r="C605" s="228"/>
      <c r="E605" s="37"/>
      <c r="V605" s="228"/>
      <c r="Y605" s="46"/>
    </row>
    <row r="606" spans="3:25" s="26" customFormat="1" ht="20.25" customHeight="1" x14ac:dyDescent="0.3">
      <c r="C606" s="228"/>
      <c r="E606" s="37"/>
      <c r="V606" s="228"/>
      <c r="Y606" s="46"/>
    </row>
    <row r="607" spans="3:25" s="26" customFormat="1" ht="20.25" customHeight="1" x14ac:dyDescent="0.3">
      <c r="C607" s="228"/>
      <c r="E607" s="37"/>
      <c r="V607" s="228"/>
      <c r="Y607" s="46"/>
    </row>
    <row r="608" spans="3:25" s="26" customFormat="1" ht="20.25" customHeight="1" x14ac:dyDescent="0.3">
      <c r="C608" s="228"/>
      <c r="E608" s="37"/>
      <c r="V608" s="228"/>
      <c r="Y608" s="46"/>
    </row>
    <row r="609" spans="3:25" s="26" customFormat="1" ht="20.25" customHeight="1" x14ac:dyDescent="0.3">
      <c r="C609" s="228"/>
      <c r="E609" s="37"/>
      <c r="V609" s="228"/>
      <c r="Y609" s="46"/>
    </row>
    <row r="610" spans="3:25" s="26" customFormat="1" ht="20.25" customHeight="1" x14ac:dyDescent="0.3">
      <c r="C610" s="228"/>
      <c r="E610" s="37"/>
      <c r="V610" s="228"/>
      <c r="Y610" s="46"/>
    </row>
    <row r="611" spans="3:25" s="26" customFormat="1" ht="20.25" customHeight="1" x14ac:dyDescent="0.3">
      <c r="C611" s="228"/>
      <c r="E611" s="37"/>
      <c r="V611" s="228"/>
      <c r="Y611" s="46"/>
    </row>
    <row r="612" spans="3:25" s="26" customFormat="1" ht="20.25" customHeight="1" x14ac:dyDescent="0.3">
      <c r="C612" s="228"/>
      <c r="E612" s="37"/>
      <c r="V612" s="228"/>
      <c r="Y612" s="46"/>
    </row>
    <row r="613" spans="3:25" s="26" customFormat="1" ht="20.25" customHeight="1" x14ac:dyDescent="0.3">
      <c r="C613" s="228"/>
      <c r="E613" s="37"/>
      <c r="V613" s="228"/>
      <c r="Y613" s="46"/>
    </row>
    <row r="614" spans="3:25" s="26" customFormat="1" ht="20.25" customHeight="1" x14ac:dyDescent="0.3">
      <c r="C614" s="228"/>
      <c r="E614" s="37"/>
      <c r="V614" s="228"/>
      <c r="Y614" s="46"/>
    </row>
    <row r="615" spans="3:25" s="26" customFormat="1" ht="20.25" customHeight="1" x14ac:dyDescent="0.3">
      <c r="C615" s="228"/>
      <c r="E615" s="37"/>
      <c r="V615" s="228"/>
      <c r="Y615" s="46"/>
    </row>
    <row r="616" spans="3:25" s="26" customFormat="1" ht="20.25" customHeight="1" x14ac:dyDescent="0.3">
      <c r="C616" s="228"/>
      <c r="E616" s="37"/>
      <c r="V616" s="228"/>
      <c r="Y616" s="46"/>
    </row>
    <row r="617" spans="3:25" s="26" customFormat="1" ht="20.25" customHeight="1" x14ac:dyDescent="0.3">
      <c r="C617" s="228"/>
      <c r="E617" s="37"/>
      <c r="V617" s="228"/>
      <c r="Y617" s="46"/>
    </row>
    <row r="618" spans="3:25" s="26" customFormat="1" ht="20.25" customHeight="1" x14ac:dyDescent="0.3">
      <c r="C618" s="228"/>
      <c r="E618" s="37"/>
      <c r="V618" s="228"/>
      <c r="Y618" s="46"/>
    </row>
    <row r="619" spans="3:25" s="26" customFormat="1" ht="20.25" customHeight="1" x14ac:dyDescent="0.3">
      <c r="C619" s="228"/>
      <c r="E619" s="37"/>
      <c r="V619" s="228"/>
      <c r="Y619" s="46"/>
    </row>
    <row r="620" spans="3:25" s="26" customFormat="1" ht="20.25" customHeight="1" x14ac:dyDescent="0.3">
      <c r="C620" s="228"/>
      <c r="E620" s="37"/>
      <c r="V620" s="228"/>
      <c r="Y620" s="46"/>
    </row>
    <row r="621" spans="3:25" s="26" customFormat="1" ht="20.25" customHeight="1" x14ac:dyDescent="0.3">
      <c r="C621" s="228"/>
      <c r="E621" s="37"/>
      <c r="V621" s="228"/>
      <c r="Y621" s="46"/>
    </row>
    <row r="622" spans="3:25" s="26" customFormat="1" ht="20.25" customHeight="1" x14ac:dyDescent="0.3">
      <c r="C622" s="228"/>
      <c r="E622" s="37"/>
      <c r="V622" s="228"/>
      <c r="Y622" s="46"/>
    </row>
    <row r="623" spans="3:25" s="26" customFormat="1" ht="20.25" customHeight="1" x14ac:dyDescent="0.3">
      <c r="C623" s="228"/>
      <c r="E623" s="37"/>
      <c r="V623" s="228"/>
      <c r="Y623" s="46"/>
    </row>
    <row r="624" spans="3:25" s="26" customFormat="1" ht="20.25" customHeight="1" x14ac:dyDescent="0.3">
      <c r="C624" s="228"/>
      <c r="E624" s="37"/>
      <c r="V624" s="228"/>
      <c r="Y624" s="46"/>
    </row>
    <row r="625" spans="3:25" s="26" customFormat="1" ht="20.25" customHeight="1" x14ac:dyDescent="0.3">
      <c r="C625" s="228"/>
      <c r="E625" s="37"/>
      <c r="V625" s="228"/>
      <c r="Y625" s="46"/>
    </row>
    <row r="626" spans="3:25" s="26" customFormat="1" ht="20.25" customHeight="1" x14ac:dyDescent="0.3">
      <c r="C626" s="228"/>
      <c r="E626" s="37"/>
      <c r="V626" s="228"/>
      <c r="Y626" s="46"/>
    </row>
    <row r="627" spans="3:25" s="26" customFormat="1" ht="20.25" customHeight="1" x14ac:dyDescent="0.3">
      <c r="C627" s="228"/>
      <c r="E627" s="37"/>
      <c r="V627" s="228"/>
      <c r="Y627" s="46"/>
    </row>
    <row r="628" spans="3:25" s="26" customFormat="1" ht="20.25" customHeight="1" x14ac:dyDescent="0.3">
      <c r="C628" s="228"/>
      <c r="E628" s="37"/>
      <c r="V628" s="228"/>
      <c r="Y628" s="46"/>
    </row>
    <row r="629" spans="3:25" s="26" customFormat="1" ht="20.25" customHeight="1" x14ac:dyDescent="0.3">
      <c r="C629" s="228"/>
      <c r="E629" s="37"/>
      <c r="V629" s="228"/>
      <c r="Y629" s="46"/>
    </row>
    <row r="630" spans="3:25" s="26" customFormat="1" ht="20.25" customHeight="1" x14ac:dyDescent="0.3">
      <c r="C630" s="228"/>
      <c r="E630" s="37"/>
      <c r="V630" s="228"/>
      <c r="Y630" s="46"/>
    </row>
    <row r="631" spans="3:25" s="26" customFormat="1" ht="20.25" customHeight="1" x14ac:dyDescent="0.3">
      <c r="C631" s="228"/>
      <c r="E631" s="37"/>
      <c r="V631" s="228"/>
      <c r="Y631" s="46"/>
    </row>
    <row r="632" spans="3:25" s="26" customFormat="1" ht="20.25" customHeight="1" x14ac:dyDescent="0.3">
      <c r="C632" s="228"/>
      <c r="E632" s="37"/>
      <c r="V632" s="228"/>
      <c r="Y632" s="46"/>
    </row>
    <row r="633" spans="3:25" s="26" customFormat="1" ht="20.25" customHeight="1" x14ac:dyDescent="0.3">
      <c r="C633" s="228"/>
      <c r="E633" s="37"/>
      <c r="V633" s="228"/>
      <c r="Y633" s="46"/>
    </row>
    <row r="634" spans="3:25" s="26" customFormat="1" ht="20.25" customHeight="1" x14ac:dyDescent="0.3">
      <c r="C634" s="228"/>
      <c r="E634" s="37"/>
      <c r="V634" s="228"/>
      <c r="Y634" s="46"/>
    </row>
    <row r="635" spans="3:25" s="26" customFormat="1" ht="20.25" customHeight="1" x14ac:dyDescent="0.3">
      <c r="C635" s="228"/>
      <c r="E635" s="37"/>
      <c r="V635" s="228"/>
      <c r="Y635" s="46"/>
    </row>
    <row r="636" spans="3:25" s="26" customFormat="1" ht="20.25" customHeight="1" x14ac:dyDescent="0.3">
      <c r="C636" s="228"/>
      <c r="E636" s="37"/>
      <c r="V636" s="228"/>
      <c r="Y636" s="46"/>
    </row>
    <row r="637" spans="3:25" s="26" customFormat="1" ht="20.25" customHeight="1" x14ac:dyDescent="0.3">
      <c r="C637" s="228"/>
      <c r="E637" s="37"/>
      <c r="V637" s="228"/>
      <c r="Y637" s="46"/>
    </row>
    <row r="638" spans="3:25" s="26" customFormat="1" ht="20.25" customHeight="1" x14ac:dyDescent="0.3">
      <c r="C638" s="228"/>
      <c r="E638" s="37"/>
      <c r="V638" s="228"/>
      <c r="Y638" s="46"/>
    </row>
    <row r="639" spans="3:25" s="26" customFormat="1" ht="20.25" customHeight="1" x14ac:dyDescent="0.3">
      <c r="C639" s="228"/>
      <c r="E639" s="37"/>
      <c r="V639" s="228"/>
      <c r="Y639" s="46"/>
    </row>
    <row r="640" spans="3:25" s="26" customFormat="1" ht="20.25" customHeight="1" x14ac:dyDescent="0.3">
      <c r="C640" s="228"/>
      <c r="E640" s="37"/>
      <c r="V640" s="228"/>
      <c r="Y640" s="46"/>
    </row>
    <row r="641" spans="3:25" s="26" customFormat="1" ht="20.25" customHeight="1" x14ac:dyDescent="0.3">
      <c r="C641" s="228"/>
      <c r="E641" s="37"/>
      <c r="V641" s="228"/>
      <c r="Y641" s="46"/>
    </row>
    <row r="642" spans="3:25" s="26" customFormat="1" ht="20.25" customHeight="1" x14ac:dyDescent="0.3">
      <c r="C642" s="228"/>
      <c r="E642" s="37"/>
      <c r="V642" s="228"/>
      <c r="Y642" s="46"/>
    </row>
    <row r="643" spans="3:25" s="26" customFormat="1" ht="20.25" customHeight="1" x14ac:dyDescent="0.3">
      <c r="C643" s="228"/>
      <c r="E643" s="37"/>
      <c r="V643" s="228"/>
      <c r="Y643" s="46"/>
    </row>
    <row r="644" spans="3:25" s="26" customFormat="1" ht="20.25" customHeight="1" x14ac:dyDescent="0.3">
      <c r="C644" s="228"/>
      <c r="E644" s="37"/>
      <c r="V644" s="228"/>
      <c r="Y644" s="46"/>
    </row>
    <row r="645" spans="3:25" s="26" customFormat="1" ht="20.25" customHeight="1" x14ac:dyDescent="0.3">
      <c r="C645" s="228"/>
      <c r="E645" s="37"/>
      <c r="V645" s="228"/>
      <c r="Y645" s="46"/>
    </row>
    <row r="646" spans="3:25" s="26" customFormat="1" ht="20.25" customHeight="1" x14ac:dyDescent="0.3">
      <c r="C646" s="228"/>
      <c r="E646" s="37"/>
      <c r="V646" s="228"/>
      <c r="Y646" s="46"/>
    </row>
    <row r="647" spans="3:25" s="26" customFormat="1" ht="20.25" customHeight="1" x14ac:dyDescent="0.3">
      <c r="C647" s="228"/>
      <c r="E647" s="37"/>
      <c r="V647" s="228"/>
      <c r="Y647" s="46"/>
    </row>
    <row r="648" spans="3:25" s="26" customFormat="1" ht="20.25" customHeight="1" x14ac:dyDescent="0.3">
      <c r="C648" s="228"/>
      <c r="E648" s="37"/>
      <c r="V648" s="228"/>
      <c r="Y648" s="46"/>
    </row>
    <row r="649" spans="3:25" s="26" customFormat="1" ht="20.25" customHeight="1" x14ac:dyDescent="0.3">
      <c r="C649" s="228"/>
      <c r="E649" s="37"/>
      <c r="V649" s="228"/>
      <c r="Y649" s="46"/>
    </row>
    <row r="650" spans="3:25" s="26" customFormat="1" ht="20.25" customHeight="1" x14ac:dyDescent="0.3">
      <c r="C650" s="228"/>
      <c r="E650" s="37"/>
      <c r="V650" s="228"/>
      <c r="Y650" s="46"/>
    </row>
    <row r="651" spans="3:25" s="26" customFormat="1" ht="20.25" customHeight="1" x14ac:dyDescent="0.3">
      <c r="C651" s="228"/>
      <c r="E651" s="37"/>
      <c r="V651" s="228"/>
      <c r="Y651" s="46"/>
    </row>
    <row r="652" spans="3:25" s="26" customFormat="1" ht="20.25" customHeight="1" x14ac:dyDescent="0.3">
      <c r="C652" s="228"/>
      <c r="E652" s="37"/>
      <c r="V652" s="228"/>
      <c r="Y652" s="46"/>
    </row>
    <row r="653" spans="3:25" s="26" customFormat="1" ht="20.25" customHeight="1" x14ac:dyDescent="0.3">
      <c r="C653" s="228"/>
      <c r="E653" s="37"/>
      <c r="V653" s="228"/>
      <c r="Y653" s="46"/>
    </row>
    <row r="654" spans="3:25" s="26" customFormat="1" ht="20.25" customHeight="1" x14ac:dyDescent="0.3">
      <c r="C654" s="228"/>
      <c r="E654" s="37"/>
      <c r="V654" s="228"/>
      <c r="Y654" s="46"/>
    </row>
    <row r="655" spans="3:25" s="26" customFormat="1" ht="20.25" customHeight="1" x14ac:dyDescent="0.3">
      <c r="C655" s="228"/>
      <c r="E655" s="37"/>
      <c r="V655" s="228"/>
      <c r="Y655" s="46"/>
    </row>
    <row r="656" spans="3:25" s="26" customFormat="1" ht="20.25" customHeight="1" x14ac:dyDescent="0.3">
      <c r="C656" s="228"/>
      <c r="E656" s="37"/>
      <c r="V656" s="228"/>
      <c r="Y656" s="46"/>
    </row>
    <row r="657" spans="3:25" s="26" customFormat="1" ht="20.25" customHeight="1" x14ac:dyDescent="0.3">
      <c r="C657" s="228"/>
      <c r="E657" s="37"/>
      <c r="V657" s="228"/>
      <c r="Y657" s="46"/>
    </row>
    <row r="658" spans="3:25" s="26" customFormat="1" ht="20.25" customHeight="1" x14ac:dyDescent="0.3">
      <c r="C658" s="228"/>
      <c r="E658" s="37"/>
      <c r="V658" s="228"/>
      <c r="Y658" s="46"/>
    </row>
    <row r="659" spans="3:25" s="26" customFormat="1" ht="20.25" customHeight="1" x14ac:dyDescent="0.3">
      <c r="C659" s="228"/>
      <c r="E659" s="37"/>
      <c r="V659" s="228"/>
      <c r="Y659" s="46"/>
    </row>
    <row r="660" spans="3:25" s="26" customFormat="1" ht="20.25" customHeight="1" x14ac:dyDescent="0.3">
      <c r="C660" s="228"/>
      <c r="E660" s="37"/>
      <c r="V660" s="228"/>
      <c r="Y660" s="46"/>
    </row>
    <row r="661" spans="3:25" s="26" customFormat="1" ht="20.25" customHeight="1" x14ac:dyDescent="0.3">
      <c r="C661" s="228"/>
      <c r="E661" s="37"/>
      <c r="V661" s="228"/>
      <c r="Y661" s="46"/>
    </row>
    <row r="662" spans="3:25" s="26" customFormat="1" ht="20.25" customHeight="1" x14ac:dyDescent="0.3">
      <c r="C662" s="228"/>
      <c r="E662" s="37"/>
      <c r="V662" s="228"/>
      <c r="Y662" s="46"/>
    </row>
    <row r="663" spans="3:25" s="26" customFormat="1" ht="20.25" customHeight="1" x14ac:dyDescent="0.3">
      <c r="C663" s="228"/>
      <c r="E663" s="37"/>
      <c r="V663" s="228"/>
      <c r="Y663" s="46"/>
    </row>
    <row r="664" spans="3:25" s="26" customFormat="1" ht="20.25" customHeight="1" x14ac:dyDescent="0.3">
      <c r="C664" s="228"/>
      <c r="E664" s="37"/>
      <c r="V664" s="228"/>
      <c r="Y664" s="46"/>
    </row>
    <row r="665" spans="3:25" s="26" customFormat="1" ht="20.25" customHeight="1" x14ac:dyDescent="0.3">
      <c r="C665" s="228"/>
      <c r="E665" s="37"/>
      <c r="V665" s="228"/>
      <c r="Y665" s="46"/>
    </row>
    <row r="666" spans="3:25" s="26" customFormat="1" ht="20.25" customHeight="1" x14ac:dyDescent="0.3">
      <c r="C666" s="228"/>
      <c r="E666" s="37"/>
      <c r="V666" s="228"/>
      <c r="Y666" s="46"/>
    </row>
    <row r="667" spans="3:25" s="26" customFormat="1" ht="20.25" customHeight="1" x14ac:dyDescent="0.3">
      <c r="C667" s="228"/>
      <c r="E667" s="37"/>
      <c r="V667" s="228"/>
      <c r="Y667" s="46"/>
    </row>
    <row r="668" spans="3:25" s="26" customFormat="1" ht="20.25" customHeight="1" x14ac:dyDescent="0.3">
      <c r="C668" s="228"/>
      <c r="E668" s="37"/>
      <c r="V668" s="228"/>
      <c r="Y668" s="46"/>
    </row>
    <row r="669" spans="3:25" s="26" customFormat="1" ht="20.25" customHeight="1" x14ac:dyDescent="0.3">
      <c r="C669" s="228"/>
      <c r="E669" s="37"/>
      <c r="V669" s="228"/>
      <c r="Y669" s="46"/>
    </row>
    <row r="670" spans="3:25" s="26" customFormat="1" ht="20.25" customHeight="1" x14ac:dyDescent="0.3">
      <c r="C670" s="228"/>
      <c r="E670" s="37"/>
      <c r="V670" s="228"/>
      <c r="Y670" s="46"/>
    </row>
    <row r="671" spans="3:25" s="26" customFormat="1" ht="20.25" customHeight="1" x14ac:dyDescent="0.3">
      <c r="C671" s="228"/>
      <c r="E671" s="37"/>
      <c r="V671" s="228"/>
      <c r="Y671" s="46"/>
    </row>
    <row r="672" spans="3:25" s="26" customFormat="1" ht="20.25" customHeight="1" x14ac:dyDescent="0.3">
      <c r="C672" s="228"/>
      <c r="E672" s="37"/>
      <c r="V672" s="228"/>
      <c r="Y672" s="46"/>
    </row>
    <row r="673" spans="3:25" s="26" customFormat="1" ht="20.25" customHeight="1" x14ac:dyDescent="0.3">
      <c r="C673" s="228"/>
      <c r="E673" s="37"/>
      <c r="V673" s="228"/>
      <c r="Y673" s="46"/>
    </row>
    <row r="674" spans="3:25" s="26" customFormat="1" ht="20.25" customHeight="1" x14ac:dyDescent="0.3">
      <c r="C674" s="228"/>
      <c r="E674" s="37"/>
      <c r="V674" s="228"/>
      <c r="Y674" s="46"/>
    </row>
    <row r="675" spans="3:25" s="26" customFormat="1" ht="20.25" customHeight="1" x14ac:dyDescent="0.3">
      <c r="C675" s="228"/>
      <c r="E675" s="37"/>
      <c r="V675" s="228"/>
      <c r="Y675" s="46"/>
    </row>
    <row r="676" spans="3:25" s="26" customFormat="1" ht="20.25" customHeight="1" x14ac:dyDescent="0.3">
      <c r="C676" s="228"/>
      <c r="E676" s="37"/>
      <c r="V676" s="228"/>
      <c r="Y676" s="46"/>
    </row>
    <row r="677" spans="3:25" s="26" customFormat="1" ht="20.25" customHeight="1" x14ac:dyDescent="0.3">
      <c r="C677" s="228"/>
      <c r="E677" s="37"/>
      <c r="V677" s="228"/>
      <c r="Y677" s="46"/>
    </row>
    <row r="678" spans="3:25" s="26" customFormat="1" ht="20.25" customHeight="1" x14ac:dyDescent="0.3">
      <c r="C678" s="228"/>
      <c r="E678" s="37"/>
      <c r="V678" s="228"/>
      <c r="Y678" s="46"/>
    </row>
    <row r="679" spans="3:25" s="26" customFormat="1" ht="20.25" customHeight="1" x14ac:dyDescent="0.3">
      <c r="C679" s="228"/>
      <c r="E679" s="37"/>
      <c r="V679" s="228"/>
      <c r="Y679" s="46"/>
    </row>
    <row r="680" spans="3:25" s="26" customFormat="1" ht="20.25" customHeight="1" x14ac:dyDescent="0.3">
      <c r="C680" s="228"/>
      <c r="E680" s="37"/>
      <c r="V680" s="228"/>
      <c r="Y680" s="46"/>
    </row>
    <row r="681" spans="3:25" s="26" customFormat="1" ht="20.25" customHeight="1" x14ac:dyDescent="0.3">
      <c r="C681" s="228"/>
      <c r="E681" s="37"/>
      <c r="V681" s="228"/>
      <c r="Y681" s="46"/>
    </row>
    <row r="682" spans="3:25" s="26" customFormat="1" ht="20.25" customHeight="1" x14ac:dyDescent="0.3">
      <c r="C682" s="228"/>
      <c r="E682" s="37"/>
      <c r="V682" s="228"/>
      <c r="Y682" s="46"/>
    </row>
    <row r="683" spans="3:25" s="26" customFormat="1" ht="20.25" customHeight="1" x14ac:dyDescent="0.3">
      <c r="C683" s="228"/>
      <c r="E683" s="37"/>
      <c r="V683" s="228"/>
      <c r="Y683" s="46"/>
    </row>
    <row r="684" spans="3:25" s="26" customFormat="1" ht="20.25" customHeight="1" x14ac:dyDescent="0.3">
      <c r="C684" s="228"/>
      <c r="E684" s="37"/>
      <c r="V684" s="228"/>
      <c r="Y684" s="46"/>
    </row>
    <row r="685" spans="3:25" s="26" customFormat="1" ht="20.25" customHeight="1" x14ac:dyDescent="0.3">
      <c r="C685" s="228"/>
      <c r="E685" s="37"/>
      <c r="V685" s="228"/>
      <c r="Y685" s="46"/>
    </row>
    <row r="686" spans="3:25" s="26" customFormat="1" ht="20.25" customHeight="1" x14ac:dyDescent="0.3">
      <c r="C686" s="228"/>
      <c r="E686" s="37"/>
      <c r="V686" s="228"/>
      <c r="Y686" s="46"/>
    </row>
    <row r="687" spans="3:25" s="26" customFormat="1" ht="20.25" customHeight="1" x14ac:dyDescent="0.3">
      <c r="C687" s="228"/>
      <c r="E687" s="37"/>
      <c r="V687" s="228"/>
      <c r="Y687" s="46"/>
    </row>
    <row r="688" spans="3:25" s="26" customFormat="1" ht="20.25" customHeight="1" x14ac:dyDescent="0.3">
      <c r="C688" s="228"/>
      <c r="E688" s="37"/>
      <c r="V688" s="228"/>
      <c r="Y688" s="46"/>
    </row>
    <row r="689" spans="3:25" s="26" customFormat="1" ht="20.25" customHeight="1" x14ac:dyDescent="0.3">
      <c r="C689" s="228"/>
      <c r="E689" s="37"/>
      <c r="V689" s="228"/>
      <c r="Y689" s="46"/>
    </row>
    <row r="690" spans="3:25" s="26" customFormat="1" ht="20.25" customHeight="1" x14ac:dyDescent="0.3">
      <c r="C690" s="228"/>
      <c r="E690" s="37"/>
      <c r="V690" s="228"/>
      <c r="Y690" s="46"/>
    </row>
    <row r="691" spans="3:25" s="26" customFormat="1" ht="20.25" customHeight="1" x14ac:dyDescent="0.3">
      <c r="C691" s="228"/>
      <c r="E691" s="37"/>
      <c r="V691" s="228"/>
      <c r="Y691" s="46"/>
    </row>
    <row r="692" spans="3:25" s="26" customFormat="1" ht="20.25" customHeight="1" x14ac:dyDescent="0.3">
      <c r="C692" s="228"/>
      <c r="E692" s="37"/>
      <c r="V692" s="228"/>
      <c r="Y692" s="46"/>
    </row>
    <row r="693" spans="3:25" s="26" customFormat="1" ht="20.25" customHeight="1" x14ac:dyDescent="0.3">
      <c r="C693" s="228"/>
      <c r="E693" s="37"/>
      <c r="V693" s="228"/>
      <c r="Y693" s="46"/>
    </row>
    <row r="694" spans="3:25" s="26" customFormat="1" ht="20.25" customHeight="1" x14ac:dyDescent="0.3">
      <c r="C694" s="228"/>
      <c r="E694" s="37"/>
      <c r="V694" s="228"/>
      <c r="Y694" s="46"/>
    </row>
    <row r="695" spans="3:25" s="26" customFormat="1" ht="20.25" customHeight="1" x14ac:dyDescent="0.3">
      <c r="C695" s="228"/>
      <c r="E695" s="37"/>
      <c r="V695" s="228"/>
      <c r="Y695" s="46"/>
    </row>
    <row r="696" spans="3:25" s="26" customFormat="1" ht="20.25" customHeight="1" x14ac:dyDescent="0.3">
      <c r="C696" s="228"/>
      <c r="E696" s="37"/>
      <c r="V696" s="228"/>
      <c r="Y696" s="46"/>
    </row>
    <row r="697" spans="3:25" s="26" customFormat="1" ht="20.25" customHeight="1" x14ac:dyDescent="0.3">
      <c r="C697" s="228"/>
      <c r="E697" s="37"/>
      <c r="V697" s="228"/>
      <c r="Y697" s="46"/>
    </row>
    <row r="698" spans="3:25" s="26" customFormat="1" ht="20.25" customHeight="1" x14ac:dyDescent="0.3">
      <c r="C698" s="228"/>
      <c r="E698" s="37"/>
      <c r="V698" s="228"/>
      <c r="Y698" s="46"/>
    </row>
    <row r="699" spans="3:25" s="26" customFormat="1" ht="20.25" customHeight="1" x14ac:dyDescent="0.3">
      <c r="C699" s="228"/>
      <c r="E699" s="37"/>
      <c r="V699" s="228"/>
      <c r="Y699" s="46"/>
    </row>
    <row r="700" spans="3:25" s="26" customFormat="1" ht="20.25" customHeight="1" x14ac:dyDescent="0.3">
      <c r="C700" s="228"/>
      <c r="E700" s="37"/>
      <c r="V700" s="228"/>
      <c r="Y700" s="46"/>
    </row>
    <row r="701" spans="3:25" s="26" customFormat="1" ht="20.25" customHeight="1" x14ac:dyDescent="0.3">
      <c r="C701" s="228"/>
      <c r="E701" s="37"/>
      <c r="V701" s="228"/>
      <c r="Y701" s="46"/>
    </row>
    <row r="702" spans="3:25" s="26" customFormat="1" ht="20.25" customHeight="1" x14ac:dyDescent="0.3">
      <c r="C702" s="228"/>
      <c r="E702" s="37"/>
      <c r="V702" s="228"/>
      <c r="Y702" s="46"/>
    </row>
    <row r="703" spans="3:25" s="26" customFormat="1" ht="20.25" customHeight="1" x14ac:dyDescent="0.3">
      <c r="C703" s="228"/>
      <c r="E703" s="37"/>
      <c r="V703" s="228"/>
      <c r="Y703" s="46"/>
    </row>
    <row r="704" spans="3:25" s="26" customFormat="1" ht="20.25" customHeight="1" x14ac:dyDescent="0.3">
      <c r="C704" s="228"/>
      <c r="E704" s="37"/>
      <c r="V704" s="228"/>
      <c r="Y704" s="46"/>
    </row>
    <row r="705" spans="3:25" s="26" customFormat="1" ht="20.25" customHeight="1" x14ac:dyDescent="0.3">
      <c r="C705" s="228"/>
      <c r="E705" s="37"/>
      <c r="V705" s="228"/>
      <c r="Y705" s="46"/>
    </row>
    <row r="706" spans="3:25" s="26" customFormat="1" ht="20.25" customHeight="1" x14ac:dyDescent="0.3">
      <c r="C706" s="228"/>
      <c r="E706" s="37"/>
      <c r="V706" s="228"/>
      <c r="Y706" s="46"/>
    </row>
    <row r="707" spans="3:25" s="26" customFormat="1" ht="20.25" customHeight="1" x14ac:dyDescent="0.3">
      <c r="C707" s="228"/>
      <c r="E707" s="37"/>
      <c r="V707" s="228"/>
      <c r="Y707" s="46"/>
    </row>
    <row r="708" spans="3:25" s="26" customFormat="1" ht="20.25" customHeight="1" x14ac:dyDescent="0.3">
      <c r="C708" s="228"/>
      <c r="E708" s="37"/>
      <c r="V708" s="228"/>
      <c r="Y708" s="46"/>
    </row>
    <row r="709" spans="3:25" s="26" customFormat="1" ht="20.25" customHeight="1" x14ac:dyDescent="0.3">
      <c r="C709" s="228"/>
      <c r="E709" s="37"/>
      <c r="V709" s="228"/>
      <c r="Y709" s="46"/>
    </row>
    <row r="710" spans="3:25" s="26" customFormat="1" ht="20.25" customHeight="1" x14ac:dyDescent="0.3">
      <c r="C710" s="228"/>
      <c r="E710" s="37"/>
      <c r="V710" s="228"/>
      <c r="Y710" s="46"/>
    </row>
    <row r="711" spans="3:25" s="26" customFormat="1" ht="20.25" customHeight="1" x14ac:dyDescent="0.3">
      <c r="C711" s="228"/>
      <c r="E711" s="37"/>
      <c r="V711" s="228"/>
      <c r="Y711" s="46"/>
    </row>
    <row r="712" spans="3:25" s="26" customFormat="1" ht="20.25" customHeight="1" x14ac:dyDescent="0.3">
      <c r="C712" s="228"/>
      <c r="E712" s="37"/>
      <c r="V712" s="228"/>
      <c r="Y712" s="46"/>
    </row>
    <row r="713" spans="3:25" s="26" customFormat="1" ht="20.25" customHeight="1" x14ac:dyDescent="0.3">
      <c r="C713" s="228"/>
      <c r="E713" s="37"/>
      <c r="V713" s="228"/>
      <c r="Y713" s="46"/>
    </row>
    <row r="714" spans="3:25" s="26" customFormat="1" ht="20.25" customHeight="1" x14ac:dyDescent="0.3">
      <c r="C714" s="228"/>
      <c r="E714" s="37"/>
      <c r="V714" s="228"/>
      <c r="Y714" s="46"/>
    </row>
    <row r="715" spans="3:25" s="26" customFormat="1" ht="20.25" customHeight="1" x14ac:dyDescent="0.3">
      <c r="C715" s="228"/>
      <c r="E715" s="37"/>
      <c r="V715" s="228"/>
      <c r="Y715" s="46"/>
    </row>
    <row r="716" spans="3:25" s="26" customFormat="1" ht="20.25" customHeight="1" x14ac:dyDescent="0.3">
      <c r="C716" s="228"/>
      <c r="E716" s="37"/>
      <c r="V716" s="228"/>
      <c r="Y716" s="46"/>
    </row>
    <row r="717" spans="3:25" s="26" customFormat="1" ht="20.25" customHeight="1" x14ac:dyDescent="0.3">
      <c r="C717" s="228"/>
      <c r="E717" s="37"/>
      <c r="V717" s="228"/>
      <c r="Y717" s="46"/>
    </row>
    <row r="718" spans="3:25" s="26" customFormat="1" ht="20.25" customHeight="1" x14ac:dyDescent="0.3">
      <c r="C718" s="228"/>
      <c r="E718" s="37"/>
      <c r="V718" s="228"/>
      <c r="Y718" s="46"/>
    </row>
    <row r="719" spans="3:25" s="26" customFormat="1" ht="20.25" customHeight="1" x14ac:dyDescent="0.3">
      <c r="C719" s="228"/>
      <c r="E719" s="37"/>
      <c r="V719" s="228"/>
      <c r="Y719" s="46"/>
    </row>
    <row r="720" spans="3:25" s="26" customFormat="1" ht="20.25" customHeight="1" x14ac:dyDescent="0.3">
      <c r="C720" s="228"/>
      <c r="E720" s="37"/>
      <c r="V720" s="228"/>
      <c r="Y720" s="46"/>
    </row>
    <row r="721" spans="3:25" s="26" customFormat="1" ht="20.25" customHeight="1" x14ac:dyDescent="0.3">
      <c r="C721" s="228"/>
      <c r="E721" s="37"/>
      <c r="V721" s="228"/>
      <c r="Y721" s="46"/>
    </row>
    <row r="722" spans="3:25" s="26" customFormat="1" ht="20.25" customHeight="1" x14ac:dyDescent="0.3">
      <c r="C722" s="228"/>
      <c r="E722" s="37"/>
      <c r="V722" s="228"/>
      <c r="Y722" s="46"/>
    </row>
    <row r="723" spans="3:25" s="26" customFormat="1" ht="20.25" customHeight="1" x14ac:dyDescent="0.3">
      <c r="C723" s="228"/>
      <c r="E723" s="37"/>
      <c r="V723" s="228"/>
      <c r="Y723" s="46"/>
    </row>
    <row r="724" spans="3:25" s="26" customFormat="1" ht="20.25" customHeight="1" x14ac:dyDescent="0.3">
      <c r="C724" s="228"/>
      <c r="E724" s="37"/>
      <c r="V724" s="228"/>
      <c r="Y724" s="46"/>
    </row>
    <row r="725" spans="3:25" s="26" customFormat="1" ht="20.25" customHeight="1" x14ac:dyDescent="0.3">
      <c r="C725" s="228"/>
      <c r="E725" s="37"/>
      <c r="V725" s="228"/>
      <c r="Y725" s="46"/>
    </row>
    <row r="726" spans="3:25" s="26" customFormat="1" ht="20.25" customHeight="1" x14ac:dyDescent="0.3">
      <c r="C726" s="228"/>
      <c r="E726" s="37"/>
      <c r="V726" s="228"/>
      <c r="Y726" s="46"/>
    </row>
    <row r="727" spans="3:25" s="26" customFormat="1" ht="20.25" customHeight="1" x14ac:dyDescent="0.3">
      <c r="C727" s="228"/>
      <c r="E727" s="37"/>
      <c r="V727" s="228"/>
      <c r="Y727" s="46"/>
    </row>
    <row r="728" spans="3:25" s="26" customFormat="1" ht="20.25" customHeight="1" x14ac:dyDescent="0.3">
      <c r="C728" s="228"/>
      <c r="E728" s="37"/>
      <c r="V728" s="228"/>
      <c r="Y728" s="46"/>
    </row>
    <row r="729" spans="3:25" s="26" customFormat="1" ht="20.25" customHeight="1" x14ac:dyDescent="0.3">
      <c r="C729" s="228"/>
      <c r="E729" s="37"/>
      <c r="V729" s="228"/>
      <c r="Y729" s="46"/>
    </row>
    <row r="730" spans="3:25" s="26" customFormat="1" ht="20.25" customHeight="1" x14ac:dyDescent="0.3">
      <c r="C730" s="228"/>
      <c r="E730" s="37"/>
      <c r="V730" s="228"/>
      <c r="Y730" s="46"/>
    </row>
    <row r="731" spans="3:25" s="26" customFormat="1" ht="20.25" customHeight="1" x14ac:dyDescent="0.3">
      <c r="C731" s="228"/>
      <c r="E731" s="37"/>
      <c r="V731" s="228"/>
      <c r="Y731" s="46"/>
    </row>
    <row r="732" spans="3:25" s="26" customFormat="1" ht="20.25" customHeight="1" x14ac:dyDescent="0.3">
      <c r="C732" s="228"/>
      <c r="E732" s="37"/>
      <c r="V732" s="228"/>
      <c r="Y732" s="46"/>
    </row>
    <row r="733" spans="3:25" s="26" customFormat="1" ht="20.25" customHeight="1" x14ac:dyDescent="0.3">
      <c r="C733" s="228"/>
      <c r="E733" s="37"/>
      <c r="V733" s="228"/>
      <c r="Y733" s="46"/>
    </row>
    <row r="734" spans="3:25" s="26" customFormat="1" ht="20.25" customHeight="1" x14ac:dyDescent="0.3">
      <c r="C734" s="228"/>
      <c r="E734" s="37"/>
      <c r="V734" s="228"/>
      <c r="Y734" s="46"/>
    </row>
    <row r="735" spans="3:25" s="26" customFormat="1" ht="20.25" customHeight="1" x14ac:dyDescent="0.3">
      <c r="C735" s="228"/>
      <c r="E735" s="37"/>
      <c r="V735" s="228"/>
      <c r="Y735" s="46"/>
    </row>
    <row r="736" spans="3:25" s="26" customFormat="1" ht="20.25" customHeight="1" x14ac:dyDescent="0.3">
      <c r="C736" s="228"/>
      <c r="E736" s="37"/>
      <c r="V736" s="228"/>
      <c r="Y736" s="46"/>
    </row>
    <row r="737" spans="3:25" s="26" customFormat="1" ht="20.25" customHeight="1" x14ac:dyDescent="0.3">
      <c r="C737" s="228"/>
      <c r="E737" s="37"/>
      <c r="V737" s="228"/>
      <c r="Y737" s="46"/>
    </row>
    <row r="738" spans="3:25" s="26" customFormat="1" ht="20.25" customHeight="1" x14ac:dyDescent="0.3">
      <c r="C738" s="228"/>
      <c r="E738" s="37"/>
      <c r="V738" s="228"/>
      <c r="Y738" s="46"/>
    </row>
    <row r="739" spans="3:25" s="26" customFormat="1" ht="20.25" customHeight="1" x14ac:dyDescent="0.3">
      <c r="C739" s="228"/>
      <c r="E739" s="37"/>
      <c r="V739" s="228"/>
      <c r="Y739" s="46"/>
    </row>
    <row r="740" spans="3:25" s="26" customFormat="1" ht="20.25" customHeight="1" x14ac:dyDescent="0.3">
      <c r="C740" s="228"/>
      <c r="E740" s="37"/>
      <c r="V740" s="228"/>
      <c r="Y740" s="46"/>
    </row>
    <row r="741" spans="3:25" s="26" customFormat="1" ht="20.25" customHeight="1" x14ac:dyDescent="0.3">
      <c r="C741" s="228"/>
      <c r="E741" s="37"/>
      <c r="V741" s="228"/>
      <c r="Y741" s="46"/>
    </row>
    <row r="742" spans="3:25" s="26" customFormat="1" ht="20.25" customHeight="1" x14ac:dyDescent="0.3">
      <c r="C742" s="228"/>
      <c r="E742" s="37"/>
      <c r="V742" s="228"/>
      <c r="Y742" s="46"/>
    </row>
    <row r="743" spans="3:25" s="26" customFormat="1" ht="20.25" customHeight="1" x14ac:dyDescent="0.3">
      <c r="C743" s="228"/>
      <c r="E743" s="37"/>
      <c r="V743" s="228"/>
      <c r="Y743" s="46"/>
    </row>
    <row r="744" spans="3:25" s="26" customFormat="1" ht="20.25" customHeight="1" x14ac:dyDescent="0.3">
      <c r="C744" s="228"/>
      <c r="E744" s="37"/>
      <c r="V744" s="228"/>
      <c r="Y744" s="46"/>
    </row>
    <row r="745" spans="3:25" s="26" customFormat="1" ht="20.25" customHeight="1" x14ac:dyDescent="0.3">
      <c r="C745" s="228"/>
      <c r="E745" s="37"/>
      <c r="V745" s="228"/>
      <c r="Y745" s="46"/>
    </row>
    <row r="746" spans="3:25" s="26" customFormat="1" ht="20.25" customHeight="1" x14ac:dyDescent="0.3">
      <c r="C746" s="228"/>
      <c r="E746" s="37"/>
      <c r="V746" s="228"/>
      <c r="Y746" s="46"/>
    </row>
    <row r="747" spans="3:25" s="26" customFormat="1" ht="20.25" customHeight="1" x14ac:dyDescent="0.3">
      <c r="C747" s="228"/>
      <c r="E747" s="37"/>
      <c r="V747" s="228"/>
      <c r="Y747" s="46"/>
    </row>
    <row r="748" spans="3:25" s="26" customFormat="1" ht="20.25" customHeight="1" x14ac:dyDescent="0.3">
      <c r="C748" s="228"/>
      <c r="E748" s="37"/>
      <c r="V748" s="228"/>
      <c r="Y748" s="46"/>
    </row>
    <row r="749" spans="3:25" s="26" customFormat="1" ht="20.25" customHeight="1" x14ac:dyDescent="0.3">
      <c r="C749" s="228"/>
      <c r="E749" s="37"/>
      <c r="V749" s="228"/>
      <c r="Y749" s="46"/>
    </row>
    <row r="750" spans="3:25" s="26" customFormat="1" ht="20.25" customHeight="1" x14ac:dyDescent="0.3">
      <c r="C750" s="228"/>
      <c r="E750" s="37"/>
      <c r="V750" s="228"/>
      <c r="Y750" s="46"/>
    </row>
    <row r="751" spans="3:25" s="26" customFormat="1" ht="20.25" customHeight="1" x14ac:dyDescent="0.3">
      <c r="C751" s="228"/>
      <c r="E751" s="37"/>
      <c r="V751" s="228"/>
      <c r="Y751" s="46"/>
    </row>
    <row r="752" spans="3:25" s="26" customFormat="1" ht="20.25" customHeight="1" x14ac:dyDescent="0.3">
      <c r="C752" s="228"/>
      <c r="E752" s="37"/>
      <c r="V752" s="228"/>
      <c r="Y752" s="46"/>
    </row>
    <row r="753" spans="3:25" s="26" customFormat="1" ht="20.25" customHeight="1" x14ac:dyDescent="0.3">
      <c r="C753" s="228"/>
      <c r="E753" s="37"/>
      <c r="V753" s="228"/>
      <c r="Y753" s="46"/>
    </row>
    <row r="754" spans="3:25" s="26" customFormat="1" ht="20.25" customHeight="1" x14ac:dyDescent="0.3">
      <c r="C754" s="228"/>
      <c r="E754" s="37"/>
      <c r="V754" s="228"/>
      <c r="Y754" s="46"/>
    </row>
    <row r="755" spans="3:25" s="26" customFormat="1" ht="20.25" customHeight="1" x14ac:dyDescent="0.3">
      <c r="C755" s="228"/>
      <c r="E755" s="37"/>
      <c r="V755" s="228"/>
      <c r="Y755" s="46"/>
    </row>
    <row r="756" spans="3:25" s="26" customFormat="1" ht="20.25" customHeight="1" x14ac:dyDescent="0.3">
      <c r="C756" s="228"/>
      <c r="E756" s="37"/>
      <c r="V756" s="228"/>
      <c r="Y756" s="46"/>
    </row>
    <row r="757" spans="3:25" s="26" customFormat="1" ht="20.25" customHeight="1" x14ac:dyDescent="0.3">
      <c r="C757" s="228"/>
      <c r="E757" s="37"/>
      <c r="V757" s="228"/>
      <c r="Y757" s="46"/>
    </row>
    <row r="758" spans="3:25" s="26" customFormat="1" ht="20.25" customHeight="1" x14ac:dyDescent="0.3">
      <c r="C758" s="228"/>
      <c r="E758" s="37"/>
      <c r="V758" s="228"/>
      <c r="Y758" s="46"/>
    </row>
    <row r="759" spans="3:25" s="26" customFormat="1" ht="20.25" customHeight="1" x14ac:dyDescent="0.3">
      <c r="C759" s="228"/>
      <c r="E759" s="37"/>
      <c r="V759" s="228"/>
      <c r="Y759" s="46"/>
    </row>
    <row r="760" spans="3:25" s="26" customFormat="1" ht="20.25" customHeight="1" x14ac:dyDescent="0.3">
      <c r="C760" s="228"/>
      <c r="E760" s="37"/>
      <c r="V760" s="228"/>
      <c r="Y760" s="46"/>
    </row>
    <row r="761" spans="3:25" s="26" customFormat="1" ht="20.25" customHeight="1" x14ac:dyDescent="0.3">
      <c r="C761" s="228"/>
      <c r="E761" s="37"/>
      <c r="V761" s="228"/>
      <c r="Y761" s="46"/>
    </row>
    <row r="762" spans="3:25" s="26" customFormat="1" ht="20.25" customHeight="1" x14ac:dyDescent="0.3">
      <c r="C762" s="228"/>
      <c r="E762" s="37"/>
      <c r="V762" s="228"/>
      <c r="Y762" s="46"/>
    </row>
    <row r="763" spans="3:25" s="26" customFormat="1" ht="20.25" customHeight="1" x14ac:dyDescent="0.3">
      <c r="C763" s="228"/>
      <c r="E763" s="37"/>
      <c r="V763" s="228"/>
      <c r="Y763" s="46"/>
    </row>
    <row r="764" spans="3:25" s="26" customFormat="1" ht="20.25" customHeight="1" x14ac:dyDescent="0.3">
      <c r="C764" s="228"/>
      <c r="E764" s="37"/>
      <c r="V764" s="228"/>
      <c r="Y764" s="46"/>
    </row>
    <row r="765" spans="3:25" s="26" customFormat="1" ht="20.25" customHeight="1" x14ac:dyDescent="0.3">
      <c r="C765" s="228"/>
      <c r="E765" s="37"/>
      <c r="V765" s="228"/>
      <c r="Y765" s="46"/>
    </row>
    <row r="766" spans="3:25" s="26" customFormat="1" ht="20.25" customHeight="1" x14ac:dyDescent="0.3">
      <c r="C766" s="228"/>
      <c r="E766" s="37"/>
      <c r="V766" s="228"/>
      <c r="Y766" s="46"/>
    </row>
    <row r="767" spans="3:25" s="26" customFormat="1" ht="20.25" customHeight="1" x14ac:dyDescent="0.3">
      <c r="C767" s="228"/>
      <c r="E767" s="37"/>
      <c r="V767" s="228"/>
      <c r="Y767" s="46"/>
    </row>
    <row r="768" spans="3:25" s="26" customFormat="1" ht="20.25" customHeight="1" x14ac:dyDescent="0.3">
      <c r="C768" s="228"/>
      <c r="E768" s="37"/>
      <c r="V768" s="228"/>
      <c r="Y768" s="46"/>
    </row>
    <row r="769" spans="3:25" s="26" customFormat="1" ht="20.25" customHeight="1" x14ac:dyDescent="0.3">
      <c r="C769" s="228"/>
      <c r="E769" s="37"/>
      <c r="V769" s="228"/>
      <c r="Y769" s="46"/>
    </row>
    <row r="770" spans="3:25" s="26" customFormat="1" ht="20.25" customHeight="1" x14ac:dyDescent="0.3">
      <c r="C770" s="228"/>
      <c r="E770" s="37"/>
      <c r="V770" s="228"/>
      <c r="Y770" s="46"/>
    </row>
    <row r="771" spans="3:25" s="26" customFormat="1" ht="20.25" customHeight="1" x14ac:dyDescent="0.3">
      <c r="C771" s="228"/>
      <c r="E771" s="37"/>
      <c r="V771" s="228"/>
      <c r="Y771" s="46"/>
    </row>
    <row r="772" spans="3:25" s="26" customFormat="1" ht="20.25" customHeight="1" x14ac:dyDescent="0.3">
      <c r="C772" s="228"/>
      <c r="E772" s="37"/>
      <c r="V772" s="228"/>
      <c r="Y772" s="46"/>
    </row>
    <row r="773" spans="3:25" s="26" customFormat="1" ht="20.25" customHeight="1" x14ac:dyDescent="0.3">
      <c r="C773" s="228"/>
      <c r="E773" s="37"/>
      <c r="V773" s="228"/>
      <c r="Y773" s="46"/>
    </row>
    <row r="774" spans="3:25" s="26" customFormat="1" ht="20.25" customHeight="1" x14ac:dyDescent="0.3">
      <c r="C774" s="228"/>
      <c r="E774" s="37"/>
      <c r="V774" s="228"/>
      <c r="Y774" s="46"/>
    </row>
    <row r="775" spans="3:25" s="26" customFormat="1" ht="20.25" customHeight="1" x14ac:dyDescent="0.3">
      <c r="C775" s="228"/>
      <c r="E775" s="37"/>
      <c r="V775" s="228"/>
      <c r="Y775" s="46"/>
    </row>
    <row r="776" spans="3:25" s="26" customFormat="1" ht="20.25" customHeight="1" x14ac:dyDescent="0.3">
      <c r="C776" s="228"/>
      <c r="E776" s="37"/>
      <c r="V776" s="228"/>
      <c r="Y776" s="46"/>
    </row>
    <row r="777" spans="3:25" s="26" customFormat="1" ht="20.25" customHeight="1" x14ac:dyDescent="0.3">
      <c r="C777" s="228"/>
      <c r="E777" s="37"/>
      <c r="V777" s="228"/>
      <c r="Y777" s="46"/>
    </row>
    <row r="778" spans="3:25" s="26" customFormat="1" ht="20.25" customHeight="1" x14ac:dyDescent="0.3">
      <c r="C778" s="228"/>
      <c r="E778" s="37"/>
      <c r="V778" s="228"/>
      <c r="Y778" s="46"/>
    </row>
    <row r="779" spans="3:25" s="26" customFormat="1" ht="20.25" customHeight="1" x14ac:dyDescent="0.3">
      <c r="C779" s="228"/>
      <c r="E779" s="37"/>
      <c r="V779" s="228"/>
      <c r="Y779" s="46"/>
    </row>
    <row r="780" spans="3:25" s="26" customFormat="1" ht="20.25" customHeight="1" x14ac:dyDescent="0.3">
      <c r="C780" s="228"/>
      <c r="E780" s="37"/>
      <c r="V780" s="228"/>
      <c r="Y780" s="46"/>
    </row>
    <row r="781" spans="3:25" s="26" customFormat="1" ht="20.25" customHeight="1" x14ac:dyDescent="0.3">
      <c r="C781" s="228"/>
      <c r="E781" s="37"/>
      <c r="V781" s="228"/>
      <c r="Y781" s="46"/>
    </row>
    <row r="782" spans="3:25" s="26" customFormat="1" ht="20.25" customHeight="1" x14ac:dyDescent="0.3">
      <c r="C782" s="228"/>
      <c r="E782" s="37"/>
      <c r="V782" s="228"/>
      <c r="Y782" s="46"/>
    </row>
    <row r="783" spans="3:25" s="26" customFormat="1" ht="20.25" customHeight="1" x14ac:dyDescent="0.3">
      <c r="C783" s="228"/>
      <c r="E783" s="37"/>
      <c r="V783" s="228"/>
      <c r="Y783" s="46"/>
    </row>
    <row r="784" spans="3:25" s="26" customFormat="1" ht="20.25" customHeight="1" x14ac:dyDescent="0.3">
      <c r="C784" s="228"/>
      <c r="E784" s="37"/>
      <c r="V784" s="228"/>
      <c r="Y784" s="46"/>
    </row>
    <row r="785" spans="3:25" s="26" customFormat="1" ht="20.25" customHeight="1" x14ac:dyDescent="0.3">
      <c r="C785" s="228"/>
      <c r="E785" s="37"/>
      <c r="V785" s="228"/>
      <c r="Y785" s="46"/>
    </row>
    <row r="786" spans="3:25" s="26" customFormat="1" ht="20.25" customHeight="1" x14ac:dyDescent="0.3">
      <c r="C786" s="228"/>
      <c r="E786" s="37"/>
      <c r="V786" s="228"/>
      <c r="Y786" s="46"/>
    </row>
    <row r="787" spans="3:25" s="26" customFormat="1" ht="20.25" customHeight="1" x14ac:dyDescent="0.3">
      <c r="C787" s="228"/>
      <c r="E787" s="37"/>
      <c r="V787" s="228"/>
      <c r="Y787" s="46"/>
    </row>
    <row r="788" spans="3:25" s="26" customFormat="1" ht="20.25" customHeight="1" x14ac:dyDescent="0.3">
      <c r="C788" s="228"/>
      <c r="E788" s="37"/>
      <c r="V788" s="228"/>
      <c r="Y788" s="46"/>
    </row>
    <row r="789" spans="3:25" s="26" customFormat="1" ht="20.25" customHeight="1" x14ac:dyDescent="0.3">
      <c r="C789" s="228"/>
      <c r="E789" s="37"/>
      <c r="V789" s="228"/>
      <c r="Y789" s="46"/>
    </row>
    <row r="790" spans="3:25" s="26" customFormat="1" ht="20.25" customHeight="1" x14ac:dyDescent="0.3">
      <c r="C790" s="228"/>
      <c r="E790" s="37"/>
      <c r="V790" s="228"/>
      <c r="Y790" s="46"/>
    </row>
    <row r="791" spans="3:25" s="26" customFormat="1" ht="20.25" customHeight="1" x14ac:dyDescent="0.3">
      <c r="C791" s="228"/>
      <c r="E791" s="37"/>
      <c r="V791" s="228"/>
      <c r="Y791" s="46"/>
    </row>
    <row r="792" spans="3:25" s="26" customFormat="1" ht="20.25" customHeight="1" x14ac:dyDescent="0.3">
      <c r="C792" s="228"/>
      <c r="E792" s="37"/>
      <c r="V792" s="228"/>
      <c r="Y792" s="46"/>
    </row>
    <row r="793" spans="3:25" s="26" customFormat="1" ht="20.25" customHeight="1" x14ac:dyDescent="0.3">
      <c r="C793" s="228"/>
      <c r="E793" s="37"/>
      <c r="V793" s="228"/>
      <c r="Y793" s="46"/>
    </row>
    <row r="794" spans="3:25" s="26" customFormat="1" ht="20.25" customHeight="1" x14ac:dyDescent="0.3">
      <c r="C794" s="228"/>
      <c r="E794" s="37"/>
      <c r="V794" s="228"/>
      <c r="Y794" s="46"/>
    </row>
    <row r="795" spans="3:25" s="26" customFormat="1" ht="20.25" customHeight="1" x14ac:dyDescent="0.3">
      <c r="C795" s="228"/>
      <c r="E795" s="37"/>
      <c r="V795" s="228"/>
      <c r="Y795" s="46"/>
    </row>
    <row r="796" spans="3:25" s="26" customFormat="1" ht="20.25" customHeight="1" x14ac:dyDescent="0.3">
      <c r="C796" s="228"/>
      <c r="E796" s="37"/>
      <c r="V796" s="228"/>
      <c r="Y796" s="46"/>
    </row>
    <row r="797" spans="3:25" s="26" customFormat="1" ht="20.25" customHeight="1" x14ac:dyDescent="0.3">
      <c r="C797" s="228"/>
      <c r="E797" s="37"/>
      <c r="V797" s="228"/>
      <c r="Y797" s="46"/>
    </row>
    <row r="798" spans="3:25" s="26" customFormat="1" ht="20.25" customHeight="1" x14ac:dyDescent="0.3">
      <c r="C798" s="228"/>
      <c r="E798" s="37"/>
      <c r="V798" s="228"/>
      <c r="Y798" s="46"/>
    </row>
    <row r="799" spans="3:25" s="26" customFormat="1" ht="20.25" customHeight="1" x14ac:dyDescent="0.3">
      <c r="C799" s="228"/>
      <c r="E799" s="37"/>
      <c r="V799" s="228"/>
      <c r="Y799" s="46"/>
    </row>
    <row r="800" spans="3:25" s="26" customFormat="1" ht="20.25" customHeight="1" x14ac:dyDescent="0.3">
      <c r="C800" s="228"/>
      <c r="E800" s="37"/>
      <c r="V800" s="228"/>
      <c r="Y800" s="46"/>
    </row>
    <row r="801" spans="3:25" s="26" customFormat="1" ht="20.25" customHeight="1" x14ac:dyDescent="0.3">
      <c r="C801" s="228"/>
      <c r="E801" s="37"/>
      <c r="V801" s="228"/>
      <c r="Y801" s="46"/>
    </row>
    <row r="802" spans="3:25" s="26" customFormat="1" ht="20.25" customHeight="1" x14ac:dyDescent="0.3">
      <c r="C802" s="228"/>
      <c r="E802" s="37"/>
      <c r="V802" s="228"/>
      <c r="Y802" s="46"/>
    </row>
    <row r="803" spans="3:25" s="26" customFormat="1" ht="20.25" customHeight="1" x14ac:dyDescent="0.3">
      <c r="C803" s="228"/>
      <c r="E803" s="37"/>
      <c r="V803" s="228"/>
      <c r="Y803" s="46"/>
    </row>
    <row r="804" spans="3:25" s="26" customFormat="1" ht="20.25" customHeight="1" x14ac:dyDescent="0.3">
      <c r="C804" s="228"/>
      <c r="E804" s="37"/>
      <c r="V804" s="228"/>
      <c r="Y804" s="46"/>
    </row>
    <row r="805" spans="3:25" s="26" customFormat="1" ht="20.25" customHeight="1" x14ac:dyDescent="0.3">
      <c r="C805" s="228"/>
      <c r="E805" s="37"/>
      <c r="V805" s="228"/>
      <c r="Y805" s="46"/>
    </row>
    <row r="806" spans="3:25" s="26" customFormat="1" ht="20.25" customHeight="1" x14ac:dyDescent="0.3">
      <c r="C806" s="228"/>
      <c r="E806" s="37"/>
      <c r="V806" s="228"/>
      <c r="Y806" s="46"/>
    </row>
    <row r="807" spans="3:25" s="26" customFormat="1" ht="20.25" customHeight="1" x14ac:dyDescent="0.3">
      <c r="C807" s="228"/>
      <c r="E807" s="37"/>
      <c r="V807" s="228"/>
      <c r="Y807" s="46"/>
    </row>
    <row r="808" spans="3:25" s="26" customFormat="1" ht="20.25" customHeight="1" x14ac:dyDescent="0.3">
      <c r="C808" s="228"/>
      <c r="E808" s="37"/>
      <c r="V808" s="228"/>
      <c r="Y808" s="46"/>
    </row>
    <row r="809" spans="3:25" s="26" customFormat="1" ht="20.25" customHeight="1" x14ac:dyDescent="0.3">
      <c r="C809" s="228"/>
      <c r="E809" s="37"/>
      <c r="V809" s="228"/>
      <c r="Y809" s="46"/>
    </row>
    <row r="810" spans="3:25" s="26" customFormat="1" ht="20.25" customHeight="1" x14ac:dyDescent="0.3">
      <c r="C810" s="228"/>
      <c r="E810" s="37"/>
      <c r="V810" s="228"/>
      <c r="Y810" s="46"/>
    </row>
    <row r="811" spans="3:25" s="26" customFormat="1" ht="20.25" customHeight="1" x14ac:dyDescent="0.3">
      <c r="C811" s="228"/>
      <c r="E811" s="37"/>
      <c r="V811" s="228"/>
      <c r="Y811" s="46"/>
    </row>
    <row r="812" spans="3:25" s="26" customFormat="1" ht="20.25" customHeight="1" x14ac:dyDescent="0.3">
      <c r="C812" s="228"/>
      <c r="E812" s="37"/>
      <c r="V812" s="228"/>
      <c r="Y812" s="46"/>
    </row>
    <row r="813" spans="3:25" s="26" customFormat="1" ht="20.25" customHeight="1" x14ac:dyDescent="0.3">
      <c r="C813" s="228"/>
      <c r="E813" s="37"/>
      <c r="V813" s="228"/>
      <c r="Y813" s="46"/>
    </row>
    <row r="814" spans="3:25" s="26" customFormat="1" ht="20.25" customHeight="1" x14ac:dyDescent="0.3">
      <c r="C814" s="228"/>
      <c r="E814" s="37"/>
      <c r="V814" s="228"/>
      <c r="Y814" s="46"/>
    </row>
    <row r="815" spans="3:25" s="26" customFormat="1" ht="20.25" customHeight="1" x14ac:dyDescent="0.3">
      <c r="C815" s="228"/>
      <c r="E815" s="37"/>
      <c r="V815" s="228"/>
      <c r="Y815" s="46"/>
    </row>
    <row r="816" spans="3:25" s="26" customFormat="1" ht="20.25" customHeight="1" x14ac:dyDescent="0.3">
      <c r="C816" s="228"/>
      <c r="E816" s="37"/>
      <c r="V816" s="228"/>
      <c r="Y816" s="46"/>
    </row>
    <row r="817" spans="3:25" s="26" customFormat="1" ht="20.25" customHeight="1" x14ac:dyDescent="0.3">
      <c r="C817" s="228"/>
      <c r="E817" s="37"/>
      <c r="V817" s="228"/>
      <c r="Y817" s="46"/>
    </row>
    <row r="818" spans="3:25" s="26" customFormat="1" ht="20.25" customHeight="1" x14ac:dyDescent="0.3">
      <c r="C818" s="228"/>
      <c r="E818" s="37"/>
      <c r="V818" s="228"/>
      <c r="Y818" s="46"/>
    </row>
    <row r="819" spans="3:25" s="26" customFormat="1" ht="20.25" customHeight="1" x14ac:dyDescent="0.3">
      <c r="C819" s="228"/>
      <c r="E819" s="37"/>
      <c r="V819" s="228"/>
      <c r="Y819" s="46"/>
    </row>
    <row r="820" spans="3:25" s="26" customFormat="1" ht="20.25" customHeight="1" x14ac:dyDescent="0.3">
      <c r="C820" s="228"/>
      <c r="E820" s="37"/>
      <c r="V820" s="228"/>
      <c r="Y820" s="46"/>
    </row>
    <row r="821" spans="3:25" s="26" customFormat="1" ht="20.25" customHeight="1" x14ac:dyDescent="0.3">
      <c r="C821" s="228"/>
      <c r="E821" s="37"/>
      <c r="V821" s="228"/>
      <c r="Y821" s="46"/>
    </row>
    <row r="822" spans="3:25" s="26" customFormat="1" ht="20.25" customHeight="1" x14ac:dyDescent="0.3">
      <c r="C822" s="228"/>
      <c r="E822" s="37"/>
      <c r="V822" s="228"/>
      <c r="Y822" s="46"/>
    </row>
    <row r="823" spans="3:25" s="26" customFormat="1" ht="20.25" customHeight="1" x14ac:dyDescent="0.3">
      <c r="C823" s="228"/>
      <c r="E823" s="37"/>
      <c r="V823" s="228"/>
      <c r="Y823" s="46"/>
    </row>
    <row r="824" spans="3:25" s="26" customFormat="1" ht="20.25" customHeight="1" x14ac:dyDescent="0.3">
      <c r="C824" s="228"/>
      <c r="E824" s="37"/>
      <c r="V824" s="228"/>
      <c r="Y824" s="46"/>
    </row>
    <row r="825" spans="3:25" s="26" customFormat="1" ht="20.25" customHeight="1" x14ac:dyDescent="0.3">
      <c r="C825" s="228"/>
      <c r="E825" s="37"/>
      <c r="V825" s="228"/>
      <c r="Y825" s="46"/>
    </row>
    <row r="826" spans="3:25" s="26" customFormat="1" ht="20.25" customHeight="1" x14ac:dyDescent="0.3">
      <c r="C826" s="228"/>
      <c r="E826" s="37"/>
      <c r="V826" s="228"/>
      <c r="Y826" s="46"/>
    </row>
    <row r="827" spans="3:25" s="26" customFormat="1" ht="20.25" customHeight="1" x14ac:dyDescent="0.3">
      <c r="C827" s="228"/>
      <c r="E827" s="37"/>
      <c r="V827" s="228"/>
      <c r="Y827" s="46"/>
    </row>
    <row r="828" spans="3:25" s="26" customFormat="1" ht="20.25" customHeight="1" x14ac:dyDescent="0.3">
      <c r="C828" s="228"/>
      <c r="E828" s="37"/>
      <c r="V828" s="228"/>
      <c r="Y828" s="46"/>
    </row>
    <row r="829" spans="3:25" s="26" customFormat="1" ht="20.25" customHeight="1" x14ac:dyDescent="0.3">
      <c r="C829" s="228"/>
      <c r="E829" s="37"/>
      <c r="V829" s="228"/>
      <c r="Y829" s="46"/>
    </row>
    <row r="830" spans="3:25" s="26" customFormat="1" ht="20.25" customHeight="1" x14ac:dyDescent="0.3">
      <c r="C830" s="228"/>
      <c r="E830" s="37"/>
      <c r="V830" s="228"/>
      <c r="Y830" s="46"/>
    </row>
    <row r="831" spans="3:25" s="26" customFormat="1" ht="20.25" customHeight="1" x14ac:dyDescent="0.3">
      <c r="C831" s="228"/>
      <c r="E831" s="37"/>
      <c r="V831" s="228"/>
      <c r="Y831" s="46"/>
    </row>
    <row r="832" spans="3:25" s="26" customFormat="1" ht="20.25" customHeight="1" x14ac:dyDescent="0.3">
      <c r="C832" s="228"/>
      <c r="E832" s="37"/>
      <c r="V832" s="228"/>
      <c r="Y832" s="46"/>
    </row>
    <row r="833" spans="3:25" s="26" customFormat="1" ht="20.25" customHeight="1" x14ac:dyDescent="0.3">
      <c r="C833" s="228"/>
      <c r="E833" s="37"/>
      <c r="V833" s="228"/>
      <c r="Y833" s="46"/>
    </row>
    <row r="834" spans="3:25" s="26" customFormat="1" ht="20.25" customHeight="1" x14ac:dyDescent="0.3">
      <c r="C834" s="228"/>
      <c r="E834" s="37"/>
      <c r="V834" s="228"/>
      <c r="Y834" s="46"/>
    </row>
    <row r="835" spans="3:25" s="26" customFormat="1" ht="20.25" customHeight="1" x14ac:dyDescent="0.3">
      <c r="C835" s="228"/>
      <c r="E835" s="37"/>
      <c r="V835" s="228"/>
      <c r="Y835" s="46"/>
    </row>
    <row r="836" spans="3:25" s="26" customFormat="1" ht="20.25" customHeight="1" x14ac:dyDescent="0.3">
      <c r="C836" s="228"/>
      <c r="E836" s="37"/>
      <c r="V836" s="228"/>
      <c r="Y836" s="46"/>
    </row>
    <row r="837" spans="3:25" s="26" customFormat="1" ht="20.25" customHeight="1" x14ac:dyDescent="0.3">
      <c r="C837" s="228"/>
      <c r="E837" s="37"/>
      <c r="V837" s="228"/>
      <c r="Y837" s="46"/>
    </row>
    <row r="838" spans="3:25" s="26" customFormat="1" ht="20.25" customHeight="1" x14ac:dyDescent="0.3">
      <c r="C838" s="228"/>
      <c r="E838" s="37"/>
      <c r="V838" s="228"/>
      <c r="Y838" s="46"/>
    </row>
    <row r="839" spans="3:25" s="26" customFormat="1" ht="20.25" customHeight="1" x14ac:dyDescent="0.3">
      <c r="C839" s="228"/>
      <c r="E839" s="37"/>
      <c r="V839" s="228"/>
      <c r="Y839" s="46"/>
    </row>
    <row r="840" spans="3:25" s="26" customFormat="1" ht="20.25" customHeight="1" x14ac:dyDescent="0.3">
      <c r="C840" s="228"/>
      <c r="E840" s="37"/>
      <c r="V840" s="228"/>
      <c r="Y840" s="46"/>
    </row>
    <row r="841" spans="3:25" s="26" customFormat="1" ht="20.25" customHeight="1" x14ac:dyDescent="0.3">
      <c r="C841" s="228"/>
      <c r="E841" s="37"/>
      <c r="V841" s="228"/>
      <c r="Y841" s="46"/>
    </row>
    <row r="842" spans="3:25" s="26" customFormat="1" ht="20.25" customHeight="1" x14ac:dyDescent="0.3">
      <c r="C842" s="228"/>
      <c r="E842" s="37"/>
      <c r="V842" s="228"/>
      <c r="Y842" s="46"/>
    </row>
    <row r="843" spans="3:25" s="26" customFormat="1" ht="20.25" customHeight="1" x14ac:dyDescent="0.3">
      <c r="C843" s="228"/>
      <c r="E843" s="37"/>
      <c r="V843" s="228"/>
      <c r="Y843" s="46"/>
    </row>
    <row r="844" spans="3:25" s="26" customFormat="1" ht="20.25" customHeight="1" x14ac:dyDescent="0.3">
      <c r="C844" s="228"/>
      <c r="E844" s="37"/>
      <c r="V844" s="228"/>
      <c r="Y844" s="46"/>
    </row>
    <row r="845" spans="3:25" s="26" customFormat="1" ht="20.25" customHeight="1" x14ac:dyDescent="0.3">
      <c r="C845" s="228"/>
      <c r="E845" s="37"/>
      <c r="V845" s="228"/>
      <c r="Y845" s="46"/>
    </row>
    <row r="846" spans="3:25" s="26" customFormat="1" ht="20.25" customHeight="1" x14ac:dyDescent="0.3">
      <c r="C846" s="228"/>
      <c r="E846" s="37"/>
      <c r="V846" s="228"/>
      <c r="Y846" s="46"/>
    </row>
    <row r="847" spans="3:25" s="26" customFormat="1" ht="20.25" customHeight="1" x14ac:dyDescent="0.3">
      <c r="C847" s="228"/>
      <c r="E847" s="37"/>
      <c r="V847" s="228"/>
      <c r="Y847" s="46"/>
    </row>
    <row r="848" spans="3:25" s="26" customFormat="1" ht="20.25" customHeight="1" x14ac:dyDescent="0.3">
      <c r="C848" s="228"/>
      <c r="E848" s="37"/>
      <c r="V848" s="228"/>
      <c r="Y848" s="46"/>
    </row>
    <row r="849" spans="3:25" s="26" customFormat="1" ht="20.25" customHeight="1" x14ac:dyDescent="0.3">
      <c r="C849" s="228"/>
      <c r="E849" s="37"/>
      <c r="V849" s="228"/>
      <c r="Y849" s="46"/>
    </row>
    <row r="850" spans="3:25" s="26" customFormat="1" ht="20.25" customHeight="1" x14ac:dyDescent="0.3">
      <c r="C850" s="228"/>
      <c r="E850" s="37"/>
      <c r="V850" s="228"/>
      <c r="Y850" s="46"/>
    </row>
    <row r="851" spans="3:25" s="26" customFormat="1" ht="20.25" customHeight="1" x14ac:dyDescent="0.3">
      <c r="C851" s="228"/>
      <c r="E851" s="37"/>
      <c r="V851" s="228"/>
      <c r="Y851" s="46"/>
    </row>
    <row r="852" spans="3:25" s="26" customFormat="1" ht="20.25" customHeight="1" x14ac:dyDescent="0.3">
      <c r="C852" s="228"/>
      <c r="E852" s="37"/>
      <c r="V852" s="228"/>
      <c r="Y852" s="46"/>
    </row>
    <row r="853" spans="3:25" s="26" customFormat="1" ht="20.25" customHeight="1" x14ac:dyDescent="0.3">
      <c r="C853" s="228"/>
      <c r="E853" s="37"/>
      <c r="V853" s="228"/>
      <c r="Y853" s="46"/>
    </row>
    <row r="854" spans="3:25" s="26" customFormat="1" ht="20.25" customHeight="1" x14ac:dyDescent="0.3">
      <c r="C854" s="228"/>
      <c r="E854" s="37"/>
      <c r="V854" s="228"/>
      <c r="Y854" s="46"/>
    </row>
    <row r="855" spans="3:25" s="26" customFormat="1" ht="20.25" customHeight="1" x14ac:dyDescent="0.3">
      <c r="C855" s="228"/>
      <c r="E855" s="37"/>
      <c r="V855" s="228"/>
      <c r="Y855" s="46"/>
    </row>
    <row r="856" spans="3:25" s="26" customFormat="1" ht="20.25" customHeight="1" x14ac:dyDescent="0.3">
      <c r="C856" s="228"/>
      <c r="E856" s="37"/>
      <c r="V856" s="228"/>
      <c r="Y856" s="46"/>
    </row>
    <row r="857" spans="3:25" s="26" customFormat="1" ht="20.25" customHeight="1" x14ac:dyDescent="0.3">
      <c r="C857" s="228"/>
      <c r="E857" s="37"/>
      <c r="V857" s="228"/>
      <c r="Y857" s="46"/>
    </row>
    <row r="858" spans="3:25" s="26" customFormat="1" ht="20.25" customHeight="1" x14ac:dyDescent="0.3">
      <c r="C858" s="228"/>
      <c r="E858" s="37"/>
      <c r="V858" s="228"/>
      <c r="Y858" s="46"/>
    </row>
    <row r="859" spans="3:25" s="26" customFormat="1" ht="20.25" customHeight="1" x14ac:dyDescent="0.3">
      <c r="C859" s="228"/>
      <c r="E859" s="37"/>
      <c r="V859" s="228"/>
      <c r="Y859" s="46"/>
    </row>
    <row r="860" spans="3:25" s="26" customFormat="1" ht="20.25" customHeight="1" x14ac:dyDescent="0.3">
      <c r="C860" s="228"/>
      <c r="E860" s="37"/>
      <c r="V860" s="228"/>
      <c r="Y860" s="46"/>
    </row>
    <row r="861" spans="3:25" s="26" customFormat="1" ht="20.25" customHeight="1" x14ac:dyDescent="0.3">
      <c r="C861" s="228"/>
      <c r="E861" s="37"/>
      <c r="V861" s="228"/>
      <c r="Y861" s="46"/>
    </row>
    <row r="862" spans="3:25" s="26" customFormat="1" ht="20.25" customHeight="1" x14ac:dyDescent="0.3">
      <c r="C862" s="228"/>
      <c r="E862" s="37"/>
      <c r="V862" s="228"/>
      <c r="Y862" s="46"/>
    </row>
    <row r="863" spans="3:25" s="26" customFormat="1" ht="20.25" customHeight="1" x14ac:dyDescent="0.3">
      <c r="C863" s="228"/>
      <c r="E863" s="37"/>
      <c r="V863" s="228"/>
      <c r="Y863" s="46"/>
    </row>
    <row r="864" spans="3:25" s="26" customFormat="1" ht="20.25" customHeight="1" x14ac:dyDescent="0.3">
      <c r="C864" s="228"/>
      <c r="E864" s="37"/>
      <c r="V864" s="228"/>
      <c r="Y864" s="46"/>
    </row>
    <row r="865" spans="3:25" s="26" customFormat="1" ht="20.25" customHeight="1" x14ac:dyDescent="0.3">
      <c r="C865" s="228"/>
      <c r="E865" s="37"/>
      <c r="V865" s="228"/>
      <c r="Y865" s="46"/>
    </row>
    <row r="866" spans="3:25" s="26" customFormat="1" ht="20.25" customHeight="1" x14ac:dyDescent="0.3">
      <c r="C866" s="228"/>
      <c r="E866" s="37"/>
      <c r="V866" s="228"/>
      <c r="Y866" s="46"/>
    </row>
    <row r="867" spans="3:25" s="26" customFormat="1" ht="20.25" customHeight="1" x14ac:dyDescent="0.3">
      <c r="C867" s="228"/>
      <c r="E867" s="37"/>
      <c r="V867" s="228"/>
      <c r="Y867" s="46"/>
    </row>
    <row r="868" spans="3:25" s="26" customFormat="1" ht="20.25" customHeight="1" x14ac:dyDescent="0.3">
      <c r="C868" s="228"/>
      <c r="E868" s="37"/>
      <c r="V868" s="228"/>
      <c r="Y868" s="46"/>
    </row>
    <row r="869" spans="3:25" s="26" customFormat="1" ht="20.25" customHeight="1" x14ac:dyDescent="0.3">
      <c r="C869" s="228"/>
      <c r="E869" s="37"/>
      <c r="V869" s="228"/>
      <c r="Y869" s="46"/>
    </row>
    <row r="870" spans="3:25" s="26" customFormat="1" ht="20.25" customHeight="1" x14ac:dyDescent="0.3">
      <c r="C870" s="228"/>
      <c r="E870" s="37"/>
      <c r="V870" s="228"/>
      <c r="Y870" s="46"/>
    </row>
    <row r="871" spans="3:25" s="26" customFormat="1" ht="20.25" customHeight="1" x14ac:dyDescent="0.3">
      <c r="C871" s="228"/>
      <c r="E871" s="37"/>
      <c r="V871" s="228"/>
      <c r="Y871" s="46"/>
    </row>
    <row r="872" spans="3:25" s="26" customFormat="1" ht="20.25" customHeight="1" x14ac:dyDescent="0.3">
      <c r="C872" s="228"/>
      <c r="E872" s="37"/>
      <c r="V872" s="228"/>
      <c r="Y872" s="46"/>
    </row>
    <row r="873" spans="3:25" s="26" customFormat="1" ht="20.25" customHeight="1" x14ac:dyDescent="0.3">
      <c r="C873" s="228"/>
      <c r="E873" s="37"/>
      <c r="V873" s="228"/>
      <c r="Y873" s="46"/>
    </row>
    <row r="874" spans="3:25" s="26" customFormat="1" ht="20.25" customHeight="1" x14ac:dyDescent="0.3">
      <c r="C874" s="228"/>
      <c r="E874" s="37"/>
      <c r="V874" s="228"/>
      <c r="Y874" s="46"/>
    </row>
    <row r="875" spans="3:25" s="26" customFormat="1" ht="20.25" customHeight="1" x14ac:dyDescent="0.3">
      <c r="C875" s="228"/>
      <c r="E875" s="37"/>
      <c r="V875" s="228"/>
      <c r="Y875" s="46"/>
    </row>
    <row r="876" spans="3:25" s="26" customFormat="1" ht="20.25" customHeight="1" x14ac:dyDescent="0.3">
      <c r="C876" s="228"/>
      <c r="E876" s="37"/>
      <c r="V876" s="228"/>
      <c r="Y876" s="46"/>
    </row>
    <row r="877" spans="3:25" s="26" customFormat="1" ht="20.25" customHeight="1" x14ac:dyDescent="0.3">
      <c r="C877" s="228"/>
      <c r="E877" s="37"/>
      <c r="V877" s="228"/>
      <c r="Y877" s="46"/>
    </row>
    <row r="878" spans="3:25" s="26" customFormat="1" ht="20.25" customHeight="1" x14ac:dyDescent="0.3">
      <c r="C878" s="228"/>
      <c r="E878" s="37"/>
      <c r="V878" s="228"/>
      <c r="Y878" s="46"/>
    </row>
    <row r="879" spans="3:25" s="26" customFormat="1" ht="20.25" customHeight="1" x14ac:dyDescent="0.3">
      <c r="C879" s="228"/>
      <c r="E879" s="37"/>
      <c r="V879" s="228"/>
      <c r="Y879" s="46"/>
    </row>
    <row r="880" spans="3:25" s="26" customFormat="1" ht="20.25" customHeight="1" x14ac:dyDescent="0.3">
      <c r="C880" s="228"/>
      <c r="E880" s="37"/>
      <c r="V880" s="228"/>
      <c r="Y880" s="46"/>
    </row>
    <row r="881" spans="3:25" s="26" customFormat="1" ht="20.25" customHeight="1" x14ac:dyDescent="0.3">
      <c r="C881" s="228"/>
      <c r="E881" s="37"/>
      <c r="V881" s="228"/>
      <c r="Y881" s="46"/>
    </row>
    <row r="882" spans="3:25" s="26" customFormat="1" ht="20.25" customHeight="1" x14ac:dyDescent="0.3">
      <c r="C882" s="228"/>
      <c r="E882" s="37"/>
      <c r="V882" s="228"/>
      <c r="Y882" s="46"/>
    </row>
    <row r="883" spans="3:25" s="26" customFormat="1" ht="20.25" customHeight="1" x14ac:dyDescent="0.3">
      <c r="C883" s="228"/>
      <c r="E883" s="37"/>
      <c r="V883" s="228"/>
      <c r="Y883" s="46"/>
    </row>
    <row r="884" spans="3:25" s="26" customFormat="1" ht="20.25" customHeight="1" x14ac:dyDescent="0.3">
      <c r="C884" s="228"/>
      <c r="E884" s="37"/>
      <c r="V884" s="228"/>
      <c r="Y884" s="46"/>
    </row>
    <row r="885" spans="3:25" s="26" customFormat="1" ht="20.25" customHeight="1" x14ac:dyDescent="0.3">
      <c r="C885" s="228"/>
      <c r="E885" s="37"/>
      <c r="V885" s="228"/>
      <c r="Y885" s="46"/>
    </row>
    <row r="886" spans="3:25" s="26" customFormat="1" ht="20.25" customHeight="1" x14ac:dyDescent="0.3">
      <c r="C886" s="228"/>
      <c r="E886" s="37"/>
      <c r="V886" s="228"/>
      <c r="Y886" s="46"/>
    </row>
    <row r="887" spans="3:25" s="26" customFormat="1" ht="20.25" customHeight="1" x14ac:dyDescent="0.3">
      <c r="C887" s="228"/>
      <c r="E887" s="37"/>
      <c r="V887" s="228"/>
      <c r="Y887" s="46"/>
    </row>
    <row r="888" spans="3:25" s="26" customFormat="1" ht="20.25" customHeight="1" x14ac:dyDescent="0.3">
      <c r="C888" s="228"/>
      <c r="E888" s="37"/>
      <c r="V888" s="228"/>
      <c r="Y888" s="46"/>
    </row>
    <row r="889" spans="3:25" s="26" customFormat="1" ht="20.25" customHeight="1" x14ac:dyDescent="0.3">
      <c r="C889" s="228"/>
      <c r="E889" s="37"/>
      <c r="V889" s="228"/>
      <c r="Y889" s="46"/>
    </row>
    <row r="890" spans="3:25" s="26" customFormat="1" ht="20.25" customHeight="1" x14ac:dyDescent="0.3">
      <c r="C890" s="228"/>
      <c r="E890" s="37"/>
      <c r="V890" s="228"/>
      <c r="Y890" s="46"/>
    </row>
    <row r="891" spans="3:25" s="26" customFormat="1" ht="20.25" customHeight="1" x14ac:dyDescent="0.3">
      <c r="C891" s="228"/>
      <c r="E891" s="37"/>
      <c r="V891" s="228"/>
      <c r="Y891" s="46"/>
    </row>
    <row r="892" spans="3:25" s="26" customFormat="1" ht="20.25" customHeight="1" x14ac:dyDescent="0.3">
      <c r="C892" s="228"/>
      <c r="E892" s="37"/>
      <c r="V892" s="228"/>
      <c r="Y892" s="46"/>
    </row>
    <row r="893" spans="3:25" s="26" customFormat="1" ht="20.25" customHeight="1" x14ac:dyDescent="0.3">
      <c r="C893" s="228"/>
      <c r="E893" s="37"/>
      <c r="V893" s="228"/>
      <c r="Y893" s="46"/>
    </row>
    <row r="894" spans="3:25" s="26" customFormat="1" ht="20.25" customHeight="1" x14ac:dyDescent="0.3">
      <c r="C894" s="228"/>
      <c r="E894" s="37"/>
      <c r="V894" s="228"/>
      <c r="Y894" s="46"/>
    </row>
    <row r="895" spans="3:25" s="26" customFormat="1" ht="20.25" customHeight="1" x14ac:dyDescent="0.3">
      <c r="C895" s="228"/>
      <c r="E895" s="37"/>
      <c r="V895" s="228"/>
      <c r="Y895" s="46"/>
    </row>
    <row r="896" spans="3:25" s="26" customFormat="1" ht="20.25" customHeight="1" x14ac:dyDescent="0.3">
      <c r="C896" s="228"/>
      <c r="E896" s="37"/>
      <c r="V896" s="228"/>
      <c r="Y896" s="46"/>
    </row>
    <row r="897" spans="3:25" s="26" customFormat="1" ht="20.25" customHeight="1" x14ac:dyDescent="0.3">
      <c r="C897" s="228"/>
      <c r="E897" s="37"/>
      <c r="V897" s="228"/>
      <c r="Y897" s="46"/>
    </row>
    <row r="898" spans="3:25" s="26" customFormat="1" ht="20.25" customHeight="1" x14ac:dyDescent="0.3">
      <c r="C898" s="228"/>
      <c r="E898" s="37"/>
      <c r="V898" s="228"/>
      <c r="Y898" s="46"/>
    </row>
    <row r="899" spans="3:25" s="26" customFormat="1" ht="20.25" customHeight="1" x14ac:dyDescent="0.3">
      <c r="C899" s="228"/>
      <c r="E899" s="37"/>
      <c r="V899" s="228"/>
      <c r="Y899" s="46"/>
    </row>
    <row r="900" spans="3:25" s="26" customFormat="1" ht="20.25" customHeight="1" x14ac:dyDescent="0.3">
      <c r="C900" s="228"/>
      <c r="E900" s="37"/>
      <c r="V900" s="228"/>
      <c r="Y900" s="46"/>
    </row>
    <row r="901" spans="3:25" s="26" customFormat="1" ht="20.25" customHeight="1" x14ac:dyDescent="0.3">
      <c r="C901" s="228"/>
      <c r="E901" s="37"/>
      <c r="V901" s="228"/>
      <c r="Y901" s="46"/>
    </row>
    <row r="902" spans="3:25" s="26" customFormat="1" ht="20.25" customHeight="1" x14ac:dyDescent="0.3">
      <c r="C902" s="228"/>
      <c r="E902" s="37"/>
      <c r="V902" s="228"/>
      <c r="Y902" s="46"/>
    </row>
    <row r="903" spans="3:25" s="26" customFormat="1" ht="20.25" customHeight="1" x14ac:dyDescent="0.3">
      <c r="C903" s="228"/>
      <c r="E903" s="37"/>
      <c r="V903" s="228"/>
      <c r="Y903" s="46"/>
    </row>
    <row r="904" spans="3:25" s="26" customFormat="1" ht="20.25" customHeight="1" x14ac:dyDescent="0.3">
      <c r="C904" s="228"/>
      <c r="E904" s="37"/>
      <c r="V904" s="228"/>
      <c r="Y904" s="46"/>
    </row>
    <row r="905" spans="3:25" s="26" customFormat="1" ht="20.25" customHeight="1" x14ac:dyDescent="0.3">
      <c r="C905" s="228"/>
      <c r="E905" s="37"/>
      <c r="V905" s="228"/>
      <c r="Y905" s="46"/>
    </row>
    <row r="906" spans="3:25" s="26" customFormat="1" ht="20.25" customHeight="1" x14ac:dyDescent="0.3">
      <c r="C906" s="228"/>
      <c r="E906" s="37"/>
      <c r="V906" s="228"/>
      <c r="Y906" s="46"/>
    </row>
    <row r="907" spans="3:25" s="26" customFormat="1" ht="20.25" customHeight="1" x14ac:dyDescent="0.3">
      <c r="C907" s="228"/>
      <c r="E907" s="37"/>
      <c r="V907" s="228"/>
      <c r="Y907" s="46"/>
    </row>
    <row r="908" spans="3:25" s="26" customFormat="1" ht="20.25" customHeight="1" x14ac:dyDescent="0.3">
      <c r="C908" s="228"/>
      <c r="E908" s="37"/>
      <c r="V908" s="228"/>
      <c r="Y908" s="46"/>
    </row>
    <row r="909" spans="3:25" s="26" customFormat="1" ht="20.25" customHeight="1" x14ac:dyDescent="0.3">
      <c r="C909" s="228"/>
      <c r="E909" s="37"/>
      <c r="V909" s="228"/>
      <c r="Y909" s="46"/>
    </row>
    <row r="910" spans="3:25" s="26" customFormat="1" ht="20.25" customHeight="1" x14ac:dyDescent="0.3">
      <c r="C910" s="228"/>
      <c r="E910" s="37"/>
      <c r="V910" s="228"/>
      <c r="Y910" s="46"/>
    </row>
    <row r="911" spans="3:25" s="26" customFormat="1" ht="20.25" customHeight="1" x14ac:dyDescent="0.3">
      <c r="C911" s="228"/>
      <c r="E911" s="37"/>
      <c r="V911" s="228"/>
      <c r="Y911" s="46"/>
    </row>
    <row r="912" spans="3:25" s="26" customFormat="1" ht="20.25" customHeight="1" x14ac:dyDescent="0.3">
      <c r="C912" s="228"/>
      <c r="E912" s="37"/>
      <c r="V912" s="228"/>
      <c r="Y912" s="46"/>
    </row>
    <row r="913" spans="3:25" s="26" customFormat="1" ht="20.25" customHeight="1" x14ac:dyDescent="0.3">
      <c r="C913" s="228"/>
      <c r="E913" s="37"/>
      <c r="V913" s="228"/>
      <c r="Y913" s="46"/>
    </row>
    <row r="914" spans="3:25" s="26" customFormat="1" ht="20.25" customHeight="1" x14ac:dyDescent="0.3">
      <c r="C914" s="228"/>
      <c r="E914" s="37"/>
      <c r="V914" s="228"/>
      <c r="Y914" s="46"/>
    </row>
    <row r="915" spans="3:25" s="26" customFormat="1" ht="20.25" customHeight="1" x14ac:dyDescent="0.3">
      <c r="C915" s="228"/>
      <c r="E915" s="37"/>
      <c r="V915" s="228"/>
      <c r="Y915" s="46"/>
    </row>
    <row r="916" spans="3:25" s="26" customFormat="1" ht="20.25" customHeight="1" x14ac:dyDescent="0.3">
      <c r="C916" s="228"/>
      <c r="E916" s="37"/>
      <c r="V916" s="228"/>
      <c r="Y916" s="46"/>
    </row>
    <row r="917" spans="3:25" s="26" customFormat="1" ht="20.25" customHeight="1" x14ac:dyDescent="0.3">
      <c r="C917" s="228"/>
      <c r="E917" s="37"/>
      <c r="V917" s="228"/>
      <c r="Y917" s="46"/>
    </row>
    <row r="918" spans="3:25" s="26" customFormat="1" ht="20.25" customHeight="1" x14ac:dyDescent="0.3">
      <c r="C918" s="228"/>
      <c r="E918" s="37"/>
      <c r="V918" s="228"/>
      <c r="Y918" s="46"/>
    </row>
    <row r="919" spans="3:25" s="26" customFormat="1" ht="20.25" customHeight="1" x14ac:dyDescent="0.3">
      <c r="C919" s="228"/>
      <c r="E919" s="37"/>
      <c r="V919" s="228"/>
      <c r="Y919" s="46"/>
    </row>
    <row r="920" spans="3:25" s="26" customFormat="1" ht="20.25" customHeight="1" x14ac:dyDescent="0.3">
      <c r="C920" s="228"/>
      <c r="E920" s="37"/>
      <c r="V920" s="228"/>
      <c r="Y920" s="46"/>
    </row>
    <row r="921" spans="3:25" s="26" customFormat="1" ht="20.25" customHeight="1" x14ac:dyDescent="0.3">
      <c r="C921" s="228"/>
      <c r="E921" s="37"/>
      <c r="V921" s="228"/>
      <c r="Y921" s="46"/>
    </row>
    <row r="922" spans="3:25" s="26" customFormat="1" ht="20.25" customHeight="1" x14ac:dyDescent="0.3">
      <c r="C922" s="228"/>
      <c r="E922" s="37"/>
      <c r="V922" s="228"/>
      <c r="Y922" s="46"/>
    </row>
    <row r="923" spans="3:25" s="26" customFormat="1" ht="20.25" customHeight="1" x14ac:dyDescent="0.3">
      <c r="C923" s="228"/>
      <c r="E923" s="37"/>
      <c r="V923" s="228"/>
      <c r="Y923" s="46"/>
    </row>
    <row r="924" spans="3:25" s="26" customFormat="1" ht="20.25" customHeight="1" x14ac:dyDescent="0.3">
      <c r="C924" s="228"/>
      <c r="E924" s="37"/>
      <c r="V924" s="228"/>
      <c r="Y924" s="46"/>
    </row>
    <row r="925" spans="3:25" s="26" customFormat="1" ht="20.25" customHeight="1" x14ac:dyDescent="0.3">
      <c r="C925" s="228"/>
      <c r="E925" s="37"/>
      <c r="V925" s="228"/>
      <c r="Y925" s="46"/>
    </row>
    <row r="926" spans="3:25" s="26" customFormat="1" ht="20.25" customHeight="1" x14ac:dyDescent="0.3">
      <c r="C926" s="228"/>
      <c r="E926" s="37"/>
      <c r="V926" s="228"/>
      <c r="Y926" s="46"/>
    </row>
    <row r="927" spans="3:25" s="26" customFormat="1" ht="20.25" customHeight="1" x14ac:dyDescent="0.3">
      <c r="C927" s="228"/>
      <c r="E927" s="37"/>
      <c r="V927" s="228"/>
      <c r="Y927" s="46"/>
    </row>
    <row r="928" spans="3:25" s="26" customFormat="1" ht="20.25" customHeight="1" x14ac:dyDescent="0.3">
      <c r="C928" s="228"/>
      <c r="E928" s="37"/>
      <c r="V928" s="228"/>
      <c r="Y928" s="46"/>
    </row>
    <row r="929" spans="3:25" s="26" customFormat="1" ht="20.25" customHeight="1" x14ac:dyDescent="0.3">
      <c r="C929" s="228"/>
      <c r="E929" s="37"/>
      <c r="V929" s="228"/>
      <c r="Y929" s="46"/>
    </row>
    <row r="930" spans="3:25" s="26" customFormat="1" ht="20.25" customHeight="1" x14ac:dyDescent="0.3">
      <c r="C930" s="228"/>
      <c r="E930" s="37"/>
      <c r="V930" s="228"/>
      <c r="Y930" s="46"/>
    </row>
    <row r="931" spans="3:25" s="26" customFormat="1" ht="20.25" customHeight="1" x14ac:dyDescent="0.3">
      <c r="C931" s="228"/>
      <c r="E931" s="37"/>
      <c r="V931" s="228"/>
      <c r="Y931" s="46"/>
    </row>
    <row r="932" spans="3:25" s="26" customFormat="1" ht="20.25" customHeight="1" x14ac:dyDescent="0.3">
      <c r="C932" s="228"/>
      <c r="E932" s="37"/>
      <c r="V932" s="228"/>
      <c r="Y932" s="46"/>
    </row>
    <row r="933" spans="3:25" s="26" customFormat="1" ht="20.25" customHeight="1" x14ac:dyDescent="0.3">
      <c r="C933" s="228"/>
      <c r="E933" s="37"/>
      <c r="V933" s="228"/>
      <c r="Y933" s="46"/>
    </row>
    <row r="934" spans="3:25" s="26" customFormat="1" ht="20.25" customHeight="1" x14ac:dyDescent="0.3">
      <c r="C934" s="228"/>
      <c r="E934" s="37"/>
      <c r="V934" s="228"/>
      <c r="Y934" s="46"/>
    </row>
    <row r="935" spans="3:25" s="26" customFormat="1" ht="20.25" customHeight="1" x14ac:dyDescent="0.3">
      <c r="C935" s="228"/>
      <c r="E935" s="37"/>
      <c r="V935" s="228"/>
      <c r="Y935" s="46"/>
    </row>
    <row r="936" spans="3:25" s="26" customFormat="1" ht="20.25" customHeight="1" x14ac:dyDescent="0.3">
      <c r="C936" s="228"/>
      <c r="E936" s="37"/>
      <c r="V936" s="228"/>
      <c r="Y936" s="46"/>
    </row>
    <row r="937" spans="3:25" s="26" customFormat="1" ht="20.25" customHeight="1" x14ac:dyDescent="0.3">
      <c r="C937" s="228"/>
      <c r="E937" s="37"/>
      <c r="V937" s="228"/>
      <c r="Y937" s="46"/>
    </row>
    <row r="938" spans="3:25" s="26" customFormat="1" ht="20.25" customHeight="1" x14ac:dyDescent="0.3">
      <c r="C938" s="228"/>
      <c r="E938" s="37"/>
      <c r="V938" s="228"/>
      <c r="Y938" s="46"/>
    </row>
    <row r="939" spans="3:25" s="26" customFormat="1" ht="20.25" customHeight="1" x14ac:dyDescent="0.3">
      <c r="C939" s="228"/>
      <c r="E939" s="37"/>
      <c r="V939" s="228"/>
      <c r="Y939" s="46"/>
    </row>
    <row r="940" spans="3:25" s="26" customFormat="1" ht="20.25" customHeight="1" x14ac:dyDescent="0.3">
      <c r="C940" s="228"/>
      <c r="E940" s="37"/>
      <c r="V940" s="228"/>
      <c r="Y940" s="46"/>
    </row>
    <row r="941" spans="3:25" s="26" customFormat="1" ht="20.25" customHeight="1" x14ac:dyDescent="0.3">
      <c r="C941" s="228"/>
      <c r="E941" s="37"/>
      <c r="V941" s="228"/>
      <c r="Y941" s="46"/>
    </row>
    <row r="942" spans="3:25" s="26" customFormat="1" ht="20.25" customHeight="1" x14ac:dyDescent="0.3">
      <c r="C942" s="228"/>
      <c r="E942" s="37"/>
      <c r="V942" s="228"/>
      <c r="Y942" s="46"/>
    </row>
    <row r="943" spans="3:25" s="26" customFormat="1" ht="20.25" customHeight="1" x14ac:dyDescent="0.3">
      <c r="C943" s="228"/>
      <c r="E943" s="37"/>
      <c r="V943" s="228"/>
      <c r="Y943" s="46"/>
    </row>
    <row r="944" spans="3:25" s="26" customFormat="1" ht="20.25" customHeight="1" x14ac:dyDescent="0.3">
      <c r="C944" s="228"/>
      <c r="E944" s="37"/>
      <c r="V944" s="228"/>
      <c r="Y944" s="46"/>
    </row>
    <row r="945" spans="3:25" s="26" customFormat="1" ht="20.25" customHeight="1" x14ac:dyDescent="0.3">
      <c r="C945" s="228"/>
      <c r="E945" s="37"/>
      <c r="V945" s="228"/>
      <c r="Y945" s="46"/>
    </row>
    <row r="946" spans="3:25" s="26" customFormat="1" ht="20.25" customHeight="1" x14ac:dyDescent="0.3">
      <c r="C946" s="228"/>
      <c r="E946" s="37"/>
      <c r="V946" s="228"/>
      <c r="Y946" s="46"/>
    </row>
    <row r="947" spans="3:25" s="26" customFormat="1" ht="20.25" customHeight="1" x14ac:dyDescent="0.3">
      <c r="C947" s="228"/>
      <c r="E947" s="37"/>
      <c r="V947" s="228"/>
      <c r="Y947" s="46"/>
    </row>
    <row r="948" spans="3:25" s="26" customFormat="1" ht="20.25" customHeight="1" x14ac:dyDescent="0.3">
      <c r="C948" s="228"/>
      <c r="E948" s="37"/>
      <c r="V948" s="228"/>
      <c r="Y948" s="46"/>
    </row>
    <row r="949" spans="3:25" s="26" customFormat="1" ht="20.25" customHeight="1" x14ac:dyDescent="0.3">
      <c r="C949" s="228"/>
      <c r="E949" s="37"/>
      <c r="V949" s="228"/>
      <c r="Y949" s="46"/>
    </row>
    <row r="950" spans="3:25" s="26" customFormat="1" ht="20.25" customHeight="1" x14ac:dyDescent="0.3">
      <c r="C950" s="228"/>
      <c r="E950" s="37"/>
      <c r="V950" s="228"/>
      <c r="Y950" s="46"/>
    </row>
    <row r="951" spans="3:25" s="26" customFormat="1" ht="20.25" customHeight="1" x14ac:dyDescent="0.3">
      <c r="C951" s="228"/>
      <c r="E951" s="37"/>
      <c r="V951" s="228"/>
      <c r="Y951" s="46"/>
    </row>
    <row r="952" spans="3:25" s="26" customFormat="1" ht="20.25" customHeight="1" x14ac:dyDescent="0.3">
      <c r="C952" s="228"/>
      <c r="E952" s="37"/>
      <c r="V952" s="228"/>
      <c r="Y952" s="46"/>
    </row>
    <row r="953" spans="3:25" s="26" customFormat="1" ht="20.25" customHeight="1" x14ac:dyDescent="0.3">
      <c r="C953" s="228"/>
      <c r="E953" s="37"/>
      <c r="V953" s="228"/>
      <c r="Y953" s="46"/>
    </row>
    <row r="954" spans="3:25" s="26" customFormat="1" ht="20.25" customHeight="1" x14ac:dyDescent="0.3">
      <c r="C954" s="228"/>
      <c r="E954" s="37"/>
      <c r="V954" s="228"/>
      <c r="Y954" s="46"/>
    </row>
    <row r="955" spans="3:25" s="26" customFormat="1" ht="20.25" customHeight="1" x14ac:dyDescent="0.3">
      <c r="C955" s="228"/>
      <c r="E955" s="37"/>
      <c r="V955" s="228"/>
      <c r="Y955" s="46"/>
    </row>
    <row r="956" spans="3:25" s="26" customFormat="1" ht="20.25" customHeight="1" x14ac:dyDescent="0.3">
      <c r="C956" s="228"/>
      <c r="E956" s="37"/>
      <c r="V956" s="228"/>
      <c r="Y956" s="46"/>
    </row>
    <row r="957" spans="3:25" s="26" customFormat="1" ht="20.25" customHeight="1" x14ac:dyDescent="0.3">
      <c r="C957" s="228"/>
      <c r="E957" s="37"/>
      <c r="V957" s="228"/>
      <c r="Y957" s="46"/>
    </row>
    <row r="958" spans="3:25" s="26" customFormat="1" ht="20.25" customHeight="1" x14ac:dyDescent="0.3">
      <c r="C958" s="228"/>
      <c r="E958" s="37"/>
      <c r="V958" s="228"/>
      <c r="Y958" s="46"/>
    </row>
    <row r="959" spans="3:25" s="26" customFormat="1" ht="20.25" customHeight="1" x14ac:dyDescent="0.3">
      <c r="C959" s="228"/>
      <c r="E959" s="37"/>
      <c r="V959" s="228"/>
      <c r="Y959" s="46"/>
    </row>
    <row r="960" spans="3:25" s="26" customFormat="1" ht="20.25" customHeight="1" x14ac:dyDescent="0.3">
      <c r="C960" s="228"/>
      <c r="E960" s="37"/>
      <c r="V960" s="228"/>
      <c r="Y960" s="46"/>
    </row>
    <row r="961" spans="3:25" s="26" customFormat="1" ht="20.25" customHeight="1" x14ac:dyDescent="0.3">
      <c r="C961" s="228"/>
      <c r="E961" s="37"/>
      <c r="V961" s="228"/>
      <c r="Y961" s="46"/>
    </row>
    <row r="962" spans="3:25" s="26" customFormat="1" ht="20.25" customHeight="1" x14ac:dyDescent="0.3">
      <c r="C962" s="228"/>
      <c r="E962" s="37"/>
      <c r="V962" s="228"/>
      <c r="Y962" s="46"/>
    </row>
    <row r="963" spans="3:25" s="26" customFormat="1" ht="20.25" customHeight="1" x14ac:dyDescent="0.3">
      <c r="C963" s="228"/>
      <c r="E963" s="37"/>
      <c r="V963" s="228"/>
      <c r="Y963" s="46"/>
    </row>
    <row r="964" spans="3:25" s="26" customFormat="1" ht="20.25" customHeight="1" x14ac:dyDescent="0.3">
      <c r="C964" s="228"/>
      <c r="E964" s="37"/>
      <c r="V964" s="228"/>
      <c r="Y964" s="46"/>
    </row>
    <row r="965" spans="3:25" s="26" customFormat="1" ht="20.25" customHeight="1" x14ac:dyDescent="0.3">
      <c r="C965" s="228"/>
      <c r="E965" s="37"/>
      <c r="V965" s="228"/>
      <c r="Y965" s="46"/>
    </row>
    <row r="966" spans="3:25" s="26" customFormat="1" ht="20.25" customHeight="1" x14ac:dyDescent="0.3">
      <c r="C966" s="228"/>
      <c r="E966" s="37"/>
      <c r="V966" s="228"/>
      <c r="Y966" s="46"/>
    </row>
    <row r="967" spans="3:25" s="26" customFormat="1" ht="20.25" customHeight="1" x14ac:dyDescent="0.3">
      <c r="C967" s="228"/>
      <c r="E967" s="37"/>
      <c r="V967" s="228"/>
      <c r="Y967" s="46"/>
    </row>
    <row r="968" spans="3:25" s="26" customFormat="1" ht="20.25" customHeight="1" x14ac:dyDescent="0.3">
      <c r="C968" s="228"/>
      <c r="E968" s="37"/>
      <c r="V968" s="228"/>
      <c r="Y968" s="46"/>
    </row>
    <row r="969" spans="3:25" s="26" customFormat="1" ht="20.25" customHeight="1" x14ac:dyDescent="0.3">
      <c r="C969" s="228"/>
      <c r="E969" s="37"/>
      <c r="V969" s="228"/>
      <c r="Y969" s="46"/>
    </row>
    <row r="970" spans="3:25" s="26" customFormat="1" ht="20.25" customHeight="1" x14ac:dyDescent="0.3">
      <c r="C970" s="228"/>
      <c r="E970" s="37"/>
      <c r="V970" s="228"/>
      <c r="Y970" s="46"/>
    </row>
    <row r="971" spans="3:25" s="26" customFormat="1" ht="20.25" customHeight="1" x14ac:dyDescent="0.3">
      <c r="C971" s="228"/>
      <c r="E971" s="37"/>
      <c r="V971" s="228"/>
      <c r="Y971" s="46"/>
    </row>
    <row r="972" spans="3:25" s="26" customFormat="1" ht="20.25" customHeight="1" x14ac:dyDescent="0.3">
      <c r="C972" s="228"/>
      <c r="E972" s="37"/>
      <c r="V972" s="228"/>
      <c r="Y972" s="46"/>
    </row>
    <row r="973" spans="3:25" s="26" customFormat="1" ht="20.25" customHeight="1" x14ac:dyDescent="0.3">
      <c r="C973" s="228"/>
      <c r="E973" s="37"/>
      <c r="V973" s="228"/>
      <c r="Y973" s="46"/>
    </row>
    <row r="974" spans="3:25" s="26" customFormat="1" ht="20.25" customHeight="1" x14ac:dyDescent="0.3">
      <c r="C974" s="228"/>
      <c r="E974" s="37"/>
      <c r="V974" s="228"/>
      <c r="Y974" s="46"/>
    </row>
    <row r="975" spans="3:25" s="26" customFormat="1" ht="20.25" customHeight="1" x14ac:dyDescent="0.3">
      <c r="C975" s="228"/>
      <c r="E975" s="37"/>
      <c r="V975" s="228"/>
      <c r="Y975" s="46"/>
    </row>
    <row r="976" spans="3:25" s="26" customFormat="1" ht="20.25" customHeight="1" x14ac:dyDescent="0.3">
      <c r="C976" s="228"/>
      <c r="E976" s="37"/>
      <c r="V976" s="228"/>
      <c r="Y976" s="46"/>
    </row>
    <row r="977" spans="3:25" s="26" customFormat="1" ht="20.25" customHeight="1" x14ac:dyDescent="0.3">
      <c r="C977" s="228"/>
      <c r="E977" s="37"/>
      <c r="V977" s="228"/>
      <c r="Y977" s="46"/>
    </row>
    <row r="978" spans="3:25" s="26" customFormat="1" ht="20.25" customHeight="1" x14ac:dyDescent="0.3">
      <c r="C978" s="228"/>
      <c r="E978" s="37"/>
      <c r="V978" s="228"/>
      <c r="Y978" s="46"/>
    </row>
    <row r="979" spans="3:25" s="26" customFormat="1" ht="20.25" customHeight="1" x14ac:dyDescent="0.3">
      <c r="C979" s="228"/>
      <c r="E979" s="37"/>
      <c r="V979" s="228"/>
      <c r="Y979" s="46"/>
    </row>
    <row r="980" spans="3:25" s="26" customFormat="1" ht="20.25" customHeight="1" x14ac:dyDescent="0.3">
      <c r="C980" s="228"/>
      <c r="E980" s="37"/>
      <c r="V980" s="228"/>
      <c r="Y980" s="46"/>
    </row>
    <row r="981" spans="3:25" s="26" customFormat="1" ht="20.25" customHeight="1" x14ac:dyDescent="0.3">
      <c r="C981" s="228"/>
      <c r="E981" s="37"/>
      <c r="V981" s="228"/>
      <c r="Y981" s="46"/>
    </row>
    <row r="982" spans="3:25" s="26" customFormat="1" ht="20.25" customHeight="1" x14ac:dyDescent="0.3">
      <c r="C982" s="228"/>
      <c r="E982" s="37"/>
      <c r="V982" s="228"/>
      <c r="Y982" s="46"/>
    </row>
    <row r="983" spans="3:25" s="26" customFormat="1" ht="20.25" customHeight="1" x14ac:dyDescent="0.3">
      <c r="C983" s="228"/>
      <c r="E983" s="37"/>
      <c r="V983" s="228"/>
      <c r="Y983" s="46"/>
    </row>
    <row r="984" spans="3:25" s="26" customFormat="1" ht="20.25" customHeight="1" x14ac:dyDescent="0.3">
      <c r="C984" s="228"/>
      <c r="E984" s="37"/>
      <c r="V984" s="228"/>
      <c r="Y984" s="46"/>
    </row>
    <row r="985" spans="3:25" s="26" customFormat="1" ht="20.25" customHeight="1" x14ac:dyDescent="0.3">
      <c r="C985" s="228"/>
      <c r="E985" s="37"/>
      <c r="V985" s="228"/>
      <c r="Y985" s="46"/>
    </row>
    <row r="986" spans="3:25" s="26" customFormat="1" ht="20.25" customHeight="1" x14ac:dyDescent="0.3">
      <c r="C986" s="228"/>
      <c r="E986" s="37"/>
      <c r="V986" s="228"/>
      <c r="Y986" s="46"/>
    </row>
    <row r="987" spans="3:25" s="26" customFormat="1" ht="20.25" customHeight="1" x14ac:dyDescent="0.3">
      <c r="C987" s="228"/>
      <c r="E987" s="37"/>
      <c r="V987" s="228"/>
      <c r="Y987" s="46"/>
    </row>
    <row r="988" spans="3:25" s="26" customFormat="1" ht="20.25" customHeight="1" x14ac:dyDescent="0.3">
      <c r="C988" s="228"/>
      <c r="E988" s="37"/>
      <c r="V988" s="228"/>
      <c r="Y988" s="46"/>
    </row>
    <row r="989" spans="3:25" s="26" customFormat="1" ht="20.25" customHeight="1" x14ac:dyDescent="0.3">
      <c r="C989" s="228"/>
      <c r="E989" s="37"/>
      <c r="V989" s="228"/>
      <c r="Y989" s="46"/>
    </row>
    <row r="990" spans="3:25" s="26" customFormat="1" ht="20.25" customHeight="1" x14ac:dyDescent="0.3">
      <c r="C990" s="228"/>
      <c r="E990" s="37"/>
      <c r="V990" s="228"/>
      <c r="Y990" s="46"/>
    </row>
    <row r="991" spans="3:25" s="26" customFormat="1" ht="20.25" customHeight="1" x14ac:dyDescent="0.3">
      <c r="C991" s="228"/>
      <c r="E991" s="37"/>
      <c r="V991" s="228"/>
      <c r="Y991" s="46"/>
    </row>
    <row r="992" spans="3:25" s="26" customFormat="1" ht="20.25" customHeight="1" x14ac:dyDescent="0.3">
      <c r="C992" s="228"/>
      <c r="E992" s="37"/>
      <c r="V992" s="228"/>
      <c r="Y992" s="46"/>
    </row>
    <row r="993" spans="3:25" s="26" customFormat="1" ht="20.25" customHeight="1" x14ac:dyDescent="0.3">
      <c r="C993" s="228"/>
      <c r="E993" s="37"/>
      <c r="V993" s="228"/>
      <c r="Y993" s="46"/>
    </row>
    <row r="994" spans="3:25" s="26" customFormat="1" ht="20.25" customHeight="1" x14ac:dyDescent="0.3">
      <c r="C994" s="228"/>
      <c r="E994" s="37"/>
      <c r="V994" s="228"/>
      <c r="Y994" s="46"/>
    </row>
    <row r="995" spans="3:25" s="26" customFormat="1" ht="20.25" customHeight="1" x14ac:dyDescent="0.3">
      <c r="C995" s="228"/>
      <c r="E995" s="37"/>
      <c r="V995" s="228"/>
      <c r="Y995" s="46"/>
    </row>
    <row r="996" spans="3:25" s="26" customFormat="1" ht="20.25" customHeight="1" x14ac:dyDescent="0.3">
      <c r="C996" s="228"/>
      <c r="E996" s="37"/>
      <c r="V996" s="228"/>
      <c r="Y996" s="46"/>
    </row>
    <row r="997" spans="3:25" s="26" customFormat="1" ht="20.25" customHeight="1" x14ac:dyDescent="0.3">
      <c r="C997" s="228"/>
      <c r="E997" s="37"/>
      <c r="V997" s="228"/>
      <c r="Y997" s="46"/>
    </row>
    <row r="998" spans="3:25" s="26" customFormat="1" ht="20.25" customHeight="1" x14ac:dyDescent="0.3">
      <c r="C998" s="228"/>
      <c r="E998" s="37"/>
      <c r="V998" s="228"/>
      <c r="Y998" s="46"/>
    </row>
    <row r="999" spans="3:25" s="26" customFormat="1" ht="20.25" customHeight="1" x14ac:dyDescent="0.3">
      <c r="C999" s="228"/>
      <c r="E999" s="37"/>
      <c r="V999" s="228"/>
      <c r="Y999" s="46"/>
    </row>
    <row r="1000" spans="3:25" s="26" customFormat="1" ht="20.25" customHeight="1" x14ac:dyDescent="0.3">
      <c r="C1000" s="228"/>
      <c r="E1000" s="37"/>
      <c r="V1000" s="228"/>
      <c r="Y1000" s="46"/>
    </row>
    <row r="1001" spans="3:25" s="26" customFormat="1" ht="20.25" customHeight="1" x14ac:dyDescent="0.3">
      <c r="C1001" s="228"/>
      <c r="E1001" s="37"/>
      <c r="V1001" s="228"/>
      <c r="Y1001" s="46"/>
    </row>
    <row r="1002" spans="3:25" s="26" customFormat="1" ht="20.25" customHeight="1" x14ac:dyDescent="0.3">
      <c r="C1002" s="228"/>
      <c r="E1002" s="37"/>
      <c r="V1002" s="228"/>
      <c r="Y1002" s="46"/>
    </row>
    <row r="1003" spans="3:25" s="26" customFormat="1" ht="20.25" customHeight="1" x14ac:dyDescent="0.3">
      <c r="C1003" s="228"/>
      <c r="E1003" s="37"/>
      <c r="V1003" s="228"/>
      <c r="Y1003" s="46"/>
    </row>
    <row r="1004" spans="3:25" s="26" customFormat="1" ht="20.25" customHeight="1" x14ac:dyDescent="0.3">
      <c r="C1004" s="228"/>
      <c r="E1004" s="37"/>
      <c r="V1004" s="228"/>
      <c r="Y1004" s="46"/>
    </row>
    <row r="1005" spans="3:25" s="26" customFormat="1" ht="20.25" customHeight="1" x14ac:dyDescent="0.3">
      <c r="C1005" s="228"/>
      <c r="E1005" s="37"/>
      <c r="V1005" s="228"/>
      <c r="Y1005" s="46"/>
    </row>
    <row r="1006" spans="3:25" s="26" customFormat="1" ht="20.25" customHeight="1" x14ac:dyDescent="0.3">
      <c r="C1006" s="228"/>
      <c r="E1006" s="37"/>
      <c r="V1006" s="228"/>
      <c r="Y1006" s="46"/>
    </row>
    <row r="1007" spans="3:25" s="26" customFormat="1" ht="20.25" customHeight="1" x14ac:dyDescent="0.3">
      <c r="C1007" s="228"/>
      <c r="E1007" s="37"/>
      <c r="V1007" s="228"/>
      <c r="Y1007" s="46"/>
    </row>
    <row r="1008" spans="3:25" s="26" customFormat="1" ht="20.25" customHeight="1" x14ac:dyDescent="0.3">
      <c r="C1008" s="228"/>
      <c r="E1008" s="37"/>
      <c r="V1008" s="228"/>
      <c r="Y1008" s="46"/>
    </row>
    <row r="1009" spans="3:25" s="26" customFormat="1" ht="20.25" customHeight="1" x14ac:dyDescent="0.3">
      <c r="C1009" s="228"/>
      <c r="E1009" s="37"/>
      <c r="V1009" s="228"/>
      <c r="Y1009" s="46"/>
    </row>
    <row r="1010" spans="3:25" s="26" customFormat="1" ht="20.25" customHeight="1" x14ac:dyDescent="0.3">
      <c r="C1010" s="228"/>
      <c r="E1010" s="37"/>
      <c r="V1010" s="228"/>
      <c r="Y1010" s="46"/>
    </row>
    <row r="1011" spans="3:25" s="26" customFormat="1" ht="20.25" customHeight="1" x14ac:dyDescent="0.3">
      <c r="C1011" s="228"/>
      <c r="E1011" s="37"/>
      <c r="V1011" s="228"/>
      <c r="Y1011" s="46"/>
    </row>
    <row r="1012" spans="3:25" s="26" customFormat="1" ht="20.25" customHeight="1" x14ac:dyDescent="0.3">
      <c r="C1012" s="228"/>
      <c r="E1012" s="37"/>
      <c r="V1012" s="228"/>
      <c r="Y1012" s="46"/>
    </row>
    <row r="1013" spans="3:25" s="26" customFormat="1" ht="20.25" customHeight="1" x14ac:dyDescent="0.3">
      <c r="C1013" s="228"/>
      <c r="E1013" s="37"/>
      <c r="V1013" s="228"/>
      <c r="Y1013" s="46"/>
    </row>
    <row r="1014" spans="3:25" s="26" customFormat="1" ht="20.25" customHeight="1" x14ac:dyDescent="0.3">
      <c r="C1014" s="228"/>
      <c r="E1014" s="37"/>
      <c r="V1014" s="228"/>
      <c r="Y1014" s="46"/>
    </row>
    <row r="1015" spans="3:25" s="26" customFormat="1" ht="20.25" customHeight="1" x14ac:dyDescent="0.3">
      <c r="C1015" s="228"/>
      <c r="E1015" s="37"/>
      <c r="V1015" s="228"/>
      <c r="Y1015" s="46"/>
    </row>
    <row r="1016" spans="3:25" s="26" customFormat="1" ht="20.25" customHeight="1" x14ac:dyDescent="0.3">
      <c r="C1016" s="228"/>
      <c r="E1016" s="37"/>
      <c r="V1016" s="228"/>
      <c r="Y1016" s="46"/>
    </row>
    <row r="1017" spans="3:25" s="26" customFormat="1" ht="20.25" customHeight="1" x14ac:dyDescent="0.3">
      <c r="C1017" s="228"/>
      <c r="E1017" s="37"/>
      <c r="V1017" s="228"/>
      <c r="Y1017" s="46"/>
    </row>
    <row r="1018" spans="3:25" s="26" customFormat="1" ht="20.25" customHeight="1" x14ac:dyDescent="0.3">
      <c r="C1018" s="228"/>
      <c r="E1018" s="37"/>
      <c r="V1018" s="228"/>
      <c r="Y1018" s="46"/>
    </row>
    <row r="1019" spans="3:25" s="26" customFormat="1" ht="20.25" customHeight="1" x14ac:dyDescent="0.3">
      <c r="C1019" s="228"/>
      <c r="E1019" s="37"/>
      <c r="V1019" s="228"/>
      <c r="Y1019" s="46"/>
    </row>
    <row r="1020" spans="3:25" s="26" customFormat="1" ht="20.25" customHeight="1" x14ac:dyDescent="0.3">
      <c r="C1020" s="228"/>
      <c r="E1020" s="37"/>
      <c r="V1020" s="228"/>
      <c r="Y1020" s="46"/>
    </row>
    <row r="1021" spans="3:25" s="26" customFormat="1" ht="20.25" customHeight="1" x14ac:dyDescent="0.3">
      <c r="C1021" s="228"/>
      <c r="E1021" s="37"/>
      <c r="V1021" s="228"/>
      <c r="Y1021" s="46"/>
    </row>
    <row r="1022" spans="3:25" s="26" customFormat="1" ht="20.25" customHeight="1" x14ac:dyDescent="0.3">
      <c r="C1022" s="228"/>
      <c r="E1022" s="37"/>
      <c r="V1022" s="228"/>
      <c r="Y1022" s="46"/>
    </row>
    <row r="1023" spans="3:25" s="26" customFormat="1" ht="20.25" customHeight="1" x14ac:dyDescent="0.3">
      <c r="C1023" s="228"/>
      <c r="E1023" s="37"/>
      <c r="V1023" s="228"/>
      <c r="Y1023" s="46"/>
    </row>
    <row r="1024" spans="3:25" s="26" customFormat="1" ht="20.25" customHeight="1" x14ac:dyDescent="0.3">
      <c r="C1024" s="228"/>
      <c r="E1024" s="37"/>
      <c r="V1024" s="228"/>
      <c r="Y1024" s="46"/>
    </row>
    <row r="1025" spans="3:25" s="26" customFormat="1" ht="20.25" customHeight="1" x14ac:dyDescent="0.3">
      <c r="C1025" s="228"/>
      <c r="E1025" s="37"/>
      <c r="V1025" s="228"/>
      <c r="Y1025" s="46"/>
    </row>
    <row r="1026" spans="3:25" s="26" customFormat="1" ht="20.25" customHeight="1" x14ac:dyDescent="0.3">
      <c r="C1026" s="228"/>
      <c r="E1026" s="37"/>
      <c r="V1026" s="228"/>
      <c r="Y1026" s="46"/>
    </row>
    <row r="1027" spans="3:25" s="26" customFormat="1" ht="20.25" customHeight="1" x14ac:dyDescent="0.3">
      <c r="C1027" s="228"/>
      <c r="E1027" s="37"/>
      <c r="V1027" s="228"/>
      <c r="Y1027" s="46"/>
    </row>
    <row r="1028" spans="3:25" s="26" customFormat="1" ht="20.25" customHeight="1" x14ac:dyDescent="0.3">
      <c r="C1028" s="228"/>
      <c r="E1028" s="37"/>
      <c r="V1028" s="228"/>
      <c r="Y1028" s="46"/>
    </row>
    <row r="1029" spans="3:25" s="26" customFormat="1" ht="20.25" customHeight="1" x14ac:dyDescent="0.3">
      <c r="C1029" s="228"/>
      <c r="E1029" s="37"/>
      <c r="V1029" s="228"/>
      <c r="Y1029" s="46"/>
    </row>
    <row r="1030" spans="3:25" s="26" customFormat="1" ht="20.25" customHeight="1" x14ac:dyDescent="0.3">
      <c r="C1030" s="228"/>
      <c r="E1030" s="37"/>
      <c r="V1030" s="228"/>
      <c r="Y1030" s="46"/>
    </row>
    <row r="1031" spans="3:25" s="26" customFormat="1" ht="20.25" customHeight="1" x14ac:dyDescent="0.3">
      <c r="C1031" s="228"/>
      <c r="E1031" s="37"/>
      <c r="V1031" s="228"/>
      <c r="Y1031" s="46"/>
    </row>
    <row r="1032" spans="3:25" s="26" customFormat="1" ht="20.25" customHeight="1" x14ac:dyDescent="0.3">
      <c r="C1032" s="228"/>
      <c r="E1032" s="37"/>
      <c r="V1032" s="228"/>
      <c r="Y1032" s="46"/>
    </row>
    <row r="1033" spans="3:25" s="26" customFormat="1" ht="20.25" customHeight="1" x14ac:dyDescent="0.3">
      <c r="C1033" s="228"/>
      <c r="E1033" s="37"/>
      <c r="V1033" s="228"/>
      <c r="Y1033" s="46"/>
    </row>
    <row r="1034" spans="3:25" s="26" customFormat="1" ht="20.25" customHeight="1" x14ac:dyDescent="0.3">
      <c r="C1034" s="228"/>
      <c r="E1034" s="37"/>
      <c r="V1034" s="228"/>
      <c r="Y1034" s="46"/>
    </row>
    <row r="1035" spans="3:25" s="26" customFormat="1" ht="20.25" customHeight="1" x14ac:dyDescent="0.3">
      <c r="C1035" s="228"/>
      <c r="E1035" s="37"/>
      <c r="V1035" s="228"/>
      <c r="Y1035" s="46"/>
    </row>
    <row r="1036" spans="3:25" s="26" customFormat="1" ht="20.25" customHeight="1" x14ac:dyDescent="0.3">
      <c r="C1036" s="228"/>
      <c r="E1036" s="37"/>
      <c r="V1036" s="228"/>
      <c r="Y1036" s="46"/>
    </row>
    <row r="1037" spans="3:25" s="26" customFormat="1" ht="20.25" customHeight="1" x14ac:dyDescent="0.3">
      <c r="C1037" s="228"/>
      <c r="E1037" s="37"/>
      <c r="V1037" s="228"/>
      <c r="Y1037" s="46"/>
    </row>
    <row r="1038" spans="3:25" s="26" customFormat="1" ht="20.25" customHeight="1" x14ac:dyDescent="0.3">
      <c r="C1038" s="228"/>
      <c r="E1038" s="37"/>
      <c r="V1038" s="228"/>
      <c r="Y1038" s="46"/>
    </row>
    <row r="1039" spans="3:25" s="26" customFormat="1" ht="20.25" customHeight="1" x14ac:dyDescent="0.3">
      <c r="C1039" s="228"/>
      <c r="E1039" s="37"/>
      <c r="V1039" s="228"/>
      <c r="Y1039" s="46"/>
    </row>
    <row r="1040" spans="3:25" s="26" customFormat="1" ht="20.25" customHeight="1" x14ac:dyDescent="0.3">
      <c r="C1040" s="228"/>
      <c r="E1040" s="37"/>
      <c r="V1040" s="228"/>
      <c r="Y1040" s="46"/>
    </row>
    <row r="1041" spans="3:25" s="26" customFormat="1" ht="20.25" customHeight="1" x14ac:dyDescent="0.3">
      <c r="C1041" s="228"/>
      <c r="E1041" s="37"/>
      <c r="V1041" s="228"/>
      <c r="Y1041" s="46"/>
    </row>
    <row r="1042" spans="3:25" s="26" customFormat="1" ht="20.25" customHeight="1" x14ac:dyDescent="0.3">
      <c r="C1042" s="228"/>
      <c r="E1042" s="37"/>
      <c r="V1042" s="228"/>
      <c r="Y1042" s="46"/>
    </row>
    <row r="1043" spans="3:25" s="26" customFormat="1" ht="20.25" customHeight="1" x14ac:dyDescent="0.3">
      <c r="C1043" s="228"/>
      <c r="E1043" s="37"/>
      <c r="V1043" s="228"/>
      <c r="Y1043" s="46"/>
    </row>
    <row r="1044" spans="3:25" s="26" customFormat="1" ht="20.25" customHeight="1" x14ac:dyDescent="0.3">
      <c r="C1044" s="228"/>
      <c r="E1044" s="37"/>
      <c r="V1044" s="228"/>
      <c r="Y1044" s="46"/>
    </row>
    <row r="1045" spans="3:25" s="26" customFormat="1" ht="20.25" customHeight="1" x14ac:dyDescent="0.3">
      <c r="C1045" s="228"/>
      <c r="E1045" s="37"/>
      <c r="V1045" s="228"/>
      <c r="Y1045" s="46"/>
    </row>
    <row r="1046" spans="3:25" s="26" customFormat="1" ht="20.25" customHeight="1" x14ac:dyDescent="0.3">
      <c r="C1046" s="228"/>
      <c r="E1046" s="37"/>
      <c r="V1046" s="228"/>
      <c r="Y1046" s="46"/>
    </row>
    <row r="1047" spans="3:25" s="26" customFormat="1" ht="20.25" customHeight="1" x14ac:dyDescent="0.3">
      <c r="C1047" s="228"/>
      <c r="E1047" s="37"/>
      <c r="V1047" s="228"/>
      <c r="Y1047" s="46"/>
    </row>
    <row r="1048" spans="3:25" s="26" customFormat="1" ht="20.25" customHeight="1" x14ac:dyDescent="0.3">
      <c r="C1048" s="228"/>
      <c r="E1048" s="37"/>
      <c r="V1048" s="228"/>
      <c r="Y1048" s="46"/>
    </row>
    <row r="1049" spans="3:25" s="26" customFormat="1" ht="20.25" customHeight="1" x14ac:dyDescent="0.3">
      <c r="C1049" s="228"/>
      <c r="E1049" s="37"/>
      <c r="V1049" s="228"/>
      <c r="Y1049" s="46"/>
    </row>
    <row r="1050" spans="3:25" s="26" customFormat="1" ht="20.25" customHeight="1" x14ac:dyDescent="0.3">
      <c r="C1050" s="228"/>
      <c r="E1050" s="37"/>
      <c r="V1050" s="228"/>
      <c r="Y1050" s="46"/>
    </row>
    <row r="1051" spans="3:25" s="26" customFormat="1" ht="20.25" customHeight="1" x14ac:dyDescent="0.3">
      <c r="C1051" s="228"/>
      <c r="E1051" s="37"/>
      <c r="V1051" s="228"/>
      <c r="Y1051" s="46"/>
    </row>
    <row r="1052" spans="3:25" s="26" customFormat="1" ht="20.25" customHeight="1" x14ac:dyDescent="0.3">
      <c r="C1052" s="228"/>
      <c r="E1052" s="37"/>
      <c r="V1052" s="228"/>
      <c r="Y1052" s="46"/>
    </row>
    <row r="1053" spans="3:25" s="26" customFormat="1" ht="20.25" customHeight="1" x14ac:dyDescent="0.3">
      <c r="C1053" s="228"/>
      <c r="E1053" s="37"/>
      <c r="V1053" s="228"/>
      <c r="Y1053" s="46"/>
    </row>
    <row r="1054" spans="3:25" s="26" customFormat="1" ht="20.25" customHeight="1" x14ac:dyDescent="0.3">
      <c r="C1054" s="228"/>
      <c r="E1054" s="37"/>
      <c r="V1054" s="228"/>
      <c r="Y1054" s="46"/>
    </row>
    <row r="1055" spans="3:25" s="26" customFormat="1" ht="20.25" customHeight="1" x14ac:dyDescent="0.3">
      <c r="C1055" s="228"/>
      <c r="E1055" s="37"/>
      <c r="V1055" s="228"/>
      <c r="Y1055" s="46"/>
    </row>
    <row r="1056" spans="3:25" s="26" customFormat="1" ht="20.25" customHeight="1" x14ac:dyDescent="0.3">
      <c r="C1056" s="228"/>
      <c r="E1056" s="37"/>
      <c r="V1056" s="228"/>
      <c r="Y1056" s="46"/>
    </row>
    <row r="1057" spans="3:25" s="26" customFormat="1" ht="20.25" customHeight="1" x14ac:dyDescent="0.3">
      <c r="C1057" s="228"/>
      <c r="E1057" s="37"/>
      <c r="V1057" s="228"/>
      <c r="Y1057" s="46"/>
    </row>
    <row r="1058" spans="3:25" s="26" customFormat="1" ht="20.25" customHeight="1" x14ac:dyDescent="0.3">
      <c r="C1058" s="228"/>
      <c r="E1058" s="37"/>
      <c r="V1058" s="228"/>
      <c r="Y1058" s="46"/>
    </row>
    <row r="1059" spans="3:25" s="26" customFormat="1" ht="20.25" customHeight="1" x14ac:dyDescent="0.3">
      <c r="C1059" s="228"/>
      <c r="E1059" s="37"/>
      <c r="V1059" s="228"/>
      <c r="Y1059" s="46"/>
    </row>
    <row r="1060" spans="3:25" s="26" customFormat="1" ht="20.25" customHeight="1" x14ac:dyDescent="0.3">
      <c r="C1060" s="228"/>
      <c r="E1060" s="37"/>
      <c r="V1060" s="228"/>
      <c r="Y1060" s="46"/>
    </row>
    <row r="1061" spans="3:25" s="26" customFormat="1" ht="20.25" customHeight="1" x14ac:dyDescent="0.3">
      <c r="C1061" s="228"/>
      <c r="E1061" s="37"/>
      <c r="V1061" s="228"/>
      <c r="Y1061" s="46"/>
    </row>
    <row r="1062" spans="3:25" s="26" customFormat="1" ht="20.25" customHeight="1" x14ac:dyDescent="0.3">
      <c r="C1062" s="228"/>
      <c r="E1062" s="37"/>
      <c r="V1062" s="228"/>
      <c r="Y1062" s="46"/>
    </row>
    <row r="1063" spans="3:25" s="26" customFormat="1" ht="20.25" customHeight="1" x14ac:dyDescent="0.3">
      <c r="C1063" s="228"/>
      <c r="E1063" s="37"/>
      <c r="V1063" s="228"/>
      <c r="Y1063" s="46"/>
    </row>
    <row r="1064" spans="3:25" s="26" customFormat="1" ht="20.25" customHeight="1" x14ac:dyDescent="0.3">
      <c r="C1064" s="228"/>
      <c r="E1064" s="37"/>
      <c r="V1064" s="228"/>
      <c r="Y1064" s="46"/>
    </row>
    <row r="1065" spans="3:25" s="26" customFormat="1" ht="20.25" customHeight="1" x14ac:dyDescent="0.3">
      <c r="C1065" s="228"/>
      <c r="E1065" s="37"/>
      <c r="V1065" s="228"/>
      <c r="Y1065" s="46"/>
    </row>
    <row r="1066" spans="3:25" s="26" customFormat="1" ht="20.25" customHeight="1" x14ac:dyDescent="0.3">
      <c r="C1066" s="228"/>
      <c r="E1066" s="37"/>
      <c r="V1066" s="228"/>
      <c r="Y1066" s="46"/>
    </row>
    <row r="1067" spans="3:25" s="26" customFormat="1" ht="20.25" customHeight="1" x14ac:dyDescent="0.3">
      <c r="C1067" s="228"/>
      <c r="E1067" s="37"/>
      <c r="V1067" s="228"/>
      <c r="Y1067" s="46"/>
    </row>
    <row r="1068" spans="3:25" s="26" customFormat="1" ht="20.25" customHeight="1" x14ac:dyDescent="0.3">
      <c r="C1068" s="228"/>
      <c r="E1068" s="37"/>
      <c r="V1068" s="228"/>
      <c r="Y1068" s="46"/>
    </row>
    <row r="1069" spans="3:25" s="26" customFormat="1" ht="20.25" customHeight="1" x14ac:dyDescent="0.3">
      <c r="C1069" s="228"/>
      <c r="E1069" s="37"/>
      <c r="V1069" s="228"/>
      <c r="Y1069" s="46"/>
    </row>
    <row r="1070" spans="3:25" s="26" customFormat="1" ht="20.25" customHeight="1" x14ac:dyDescent="0.3">
      <c r="C1070" s="228"/>
      <c r="E1070" s="37"/>
      <c r="V1070" s="228"/>
      <c r="Y1070" s="46"/>
    </row>
    <row r="1071" spans="3:25" s="26" customFormat="1" ht="20.25" customHeight="1" x14ac:dyDescent="0.3">
      <c r="C1071" s="228"/>
      <c r="E1071" s="37"/>
      <c r="V1071" s="228"/>
      <c r="Y1071" s="46"/>
    </row>
    <row r="1072" spans="3:25" s="26" customFormat="1" ht="20.25" customHeight="1" x14ac:dyDescent="0.3">
      <c r="C1072" s="228"/>
      <c r="E1072" s="37"/>
      <c r="V1072" s="228"/>
      <c r="Y1072" s="46"/>
    </row>
    <row r="1073" spans="3:25" s="26" customFormat="1" ht="20.25" customHeight="1" x14ac:dyDescent="0.3">
      <c r="C1073" s="228"/>
      <c r="E1073" s="37"/>
      <c r="V1073" s="228"/>
      <c r="Y1073" s="46"/>
    </row>
    <row r="1074" spans="3:25" s="26" customFormat="1" ht="20.25" customHeight="1" x14ac:dyDescent="0.3">
      <c r="C1074" s="228"/>
      <c r="E1074" s="37"/>
      <c r="V1074" s="228"/>
      <c r="Y1074" s="46"/>
    </row>
    <row r="1075" spans="3:25" s="26" customFormat="1" ht="20.25" customHeight="1" x14ac:dyDescent="0.3">
      <c r="C1075" s="228"/>
      <c r="E1075" s="37"/>
      <c r="V1075" s="228"/>
      <c r="Y1075" s="46"/>
    </row>
    <row r="1076" spans="3:25" s="26" customFormat="1" ht="20.25" customHeight="1" x14ac:dyDescent="0.3">
      <c r="C1076" s="228"/>
      <c r="E1076" s="37"/>
      <c r="V1076" s="228"/>
      <c r="Y1076" s="46"/>
    </row>
    <row r="1077" spans="3:25" s="26" customFormat="1" ht="20.25" customHeight="1" x14ac:dyDescent="0.3">
      <c r="C1077" s="228"/>
      <c r="E1077" s="37"/>
      <c r="V1077" s="228"/>
      <c r="Y1077" s="46"/>
    </row>
    <row r="1078" spans="3:25" s="26" customFormat="1" ht="20.25" customHeight="1" x14ac:dyDescent="0.3">
      <c r="C1078" s="228"/>
      <c r="E1078" s="37"/>
      <c r="V1078" s="228"/>
      <c r="Y1078" s="46"/>
    </row>
    <row r="1079" spans="3:25" s="26" customFormat="1" ht="20.25" customHeight="1" x14ac:dyDescent="0.3">
      <c r="C1079" s="228"/>
      <c r="E1079" s="37"/>
      <c r="V1079" s="228"/>
      <c r="Y1079" s="46"/>
    </row>
    <row r="1080" spans="3:25" s="26" customFormat="1" ht="20.25" customHeight="1" x14ac:dyDescent="0.3">
      <c r="C1080" s="228"/>
      <c r="E1080" s="37"/>
      <c r="V1080" s="228"/>
      <c r="Y1080" s="46"/>
    </row>
    <row r="1081" spans="3:25" s="26" customFormat="1" ht="20.25" customHeight="1" x14ac:dyDescent="0.3">
      <c r="C1081" s="228"/>
      <c r="E1081" s="37"/>
      <c r="V1081" s="228"/>
      <c r="Y1081" s="46"/>
    </row>
    <row r="1082" spans="3:25" s="26" customFormat="1" ht="20.25" customHeight="1" x14ac:dyDescent="0.3">
      <c r="C1082" s="228"/>
      <c r="E1082" s="37"/>
      <c r="V1082" s="228"/>
      <c r="Y1082" s="46"/>
    </row>
    <row r="1083" spans="3:25" s="26" customFormat="1" ht="20.25" customHeight="1" x14ac:dyDescent="0.3">
      <c r="C1083" s="228"/>
      <c r="E1083" s="37"/>
      <c r="V1083" s="228"/>
      <c r="Y1083" s="46"/>
    </row>
    <row r="1084" spans="3:25" s="26" customFormat="1" ht="20.25" customHeight="1" x14ac:dyDescent="0.3">
      <c r="C1084" s="228"/>
      <c r="E1084" s="37"/>
      <c r="V1084" s="228"/>
      <c r="Y1084" s="46"/>
    </row>
    <row r="1085" spans="3:25" s="26" customFormat="1" ht="20.25" customHeight="1" x14ac:dyDescent="0.3">
      <c r="C1085" s="228"/>
      <c r="E1085" s="37"/>
      <c r="V1085" s="228"/>
      <c r="Y1085" s="46"/>
    </row>
    <row r="1086" spans="3:25" s="26" customFormat="1" ht="20.25" customHeight="1" x14ac:dyDescent="0.3">
      <c r="C1086" s="228"/>
      <c r="E1086" s="37"/>
      <c r="V1086" s="228"/>
      <c r="Y1086" s="46"/>
    </row>
    <row r="1087" spans="3:25" s="26" customFormat="1" ht="20.25" customHeight="1" x14ac:dyDescent="0.3">
      <c r="C1087" s="228"/>
      <c r="E1087" s="37"/>
      <c r="V1087" s="228"/>
      <c r="Y1087" s="46"/>
    </row>
    <row r="1088" spans="3:25" s="26" customFormat="1" ht="20.25" customHeight="1" x14ac:dyDescent="0.3">
      <c r="C1088" s="228"/>
      <c r="E1088" s="37"/>
      <c r="V1088" s="228"/>
      <c r="Y1088" s="46"/>
    </row>
    <row r="1089" spans="3:25" s="26" customFormat="1" ht="20.25" customHeight="1" x14ac:dyDescent="0.3">
      <c r="C1089" s="228"/>
      <c r="E1089" s="37"/>
      <c r="V1089" s="228"/>
      <c r="Y1089" s="46"/>
    </row>
    <row r="1090" spans="3:25" s="26" customFormat="1" ht="20.25" customHeight="1" x14ac:dyDescent="0.3">
      <c r="C1090" s="228"/>
      <c r="E1090" s="37"/>
      <c r="V1090" s="228"/>
      <c r="Y1090" s="46"/>
    </row>
    <row r="1091" spans="3:25" s="26" customFormat="1" ht="20.25" customHeight="1" x14ac:dyDescent="0.3">
      <c r="C1091" s="228"/>
      <c r="E1091" s="37"/>
      <c r="V1091" s="228"/>
      <c r="Y1091" s="46"/>
    </row>
    <row r="1092" spans="3:25" s="26" customFormat="1" ht="20.25" customHeight="1" x14ac:dyDescent="0.3">
      <c r="C1092" s="228"/>
      <c r="E1092" s="37"/>
      <c r="V1092" s="228"/>
      <c r="Y1092" s="46"/>
    </row>
    <row r="1093" spans="3:25" s="26" customFormat="1" ht="20.25" customHeight="1" x14ac:dyDescent="0.3">
      <c r="C1093" s="228"/>
      <c r="E1093" s="37"/>
      <c r="V1093" s="228"/>
      <c r="Y1093" s="46"/>
    </row>
    <row r="1094" spans="3:25" s="26" customFormat="1" ht="20.25" customHeight="1" x14ac:dyDescent="0.3">
      <c r="C1094" s="228"/>
      <c r="E1094" s="37"/>
      <c r="V1094" s="228"/>
      <c r="Y1094" s="46"/>
    </row>
    <row r="1095" spans="3:25" s="26" customFormat="1" ht="20.25" customHeight="1" x14ac:dyDescent="0.3">
      <c r="C1095" s="228"/>
      <c r="E1095" s="37"/>
      <c r="V1095" s="228"/>
      <c r="Y1095" s="46"/>
    </row>
    <row r="1096" spans="3:25" s="26" customFormat="1" ht="20.25" customHeight="1" x14ac:dyDescent="0.3">
      <c r="C1096" s="228"/>
      <c r="E1096" s="37"/>
      <c r="V1096" s="228"/>
      <c r="Y1096" s="46"/>
    </row>
    <row r="1097" spans="3:25" s="26" customFormat="1" ht="20.25" customHeight="1" x14ac:dyDescent="0.3">
      <c r="C1097" s="228"/>
      <c r="E1097" s="37"/>
      <c r="V1097" s="228"/>
      <c r="Y1097" s="46"/>
    </row>
    <row r="1098" spans="3:25" s="26" customFormat="1" ht="20.25" customHeight="1" x14ac:dyDescent="0.3">
      <c r="C1098" s="228"/>
      <c r="E1098" s="37"/>
      <c r="V1098" s="228"/>
      <c r="Y1098" s="46"/>
    </row>
    <row r="1099" spans="3:25" s="26" customFormat="1" ht="20.25" customHeight="1" x14ac:dyDescent="0.3">
      <c r="C1099" s="228"/>
      <c r="E1099" s="37"/>
      <c r="V1099" s="228"/>
      <c r="Y1099" s="46"/>
    </row>
    <row r="1100" spans="3:25" s="26" customFormat="1" ht="20.25" customHeight="1" x14ac:dyDescent="0.3">
      <c r="C1100" s="228"/>
      <c r="E1100" s="37"/>
      <c r="V1100" s="228"/>
      <c r="Y1100" s="46"/>
    </row>
    <row r="1101" spans="3:25" s="26" customFormat="1" ht="20.25" customHeight="1" x14ac:dyDescent="0.3">
      <c r="C1101" s="228"/>
      <c r="E1101" s="37"/>
      <c r="V1101" s="228"/>
      <c r="Y1101" s="46"/>
    </row>
    <row r="1102" spans="3:25" s="26" customFormat="1" ht="20.25" customHeight="1" x14ac:dyDescent="0.3">
      <c r="C1102" s="228"/>
      <c r="E1102" s="37"/>
      <c r="V1102" s="228"/>
      <c r="Y1102" s="46"/>
    </row>
    <row r="1103" spans="3:25" s="26" customFormat="1" ht="20.25" customHeight="1" x14ac:dyDescent="0.3">
      <c r="C1103" s="228"/>
      <c r="E1103" s="37"/>
      <c r="V1103" s="228"/>
      <c r="Y1103" s="46"/>
    </row>
    <row r="1104" spans="3:25" s="26" customFormat="1" ht="20.25" customHeight="1" x14ac:dyDescent="0.3">
      <c r="C1104" s="228"/>
      <c r="E1104" s="37"/>
      <c r="V1104" s="228"/>
      <c r="Y1104" s="46"/>
    </row>
    <row r="1105" spans="3:25" s="26" customFormat="1" ht="20.25" customHeight="1" x14ac:dyDescent="0.3">
      <c r="C1105" s="228"/>
      <c r="E1105" s="37"/>
      <c r="V1105" s="228"/>
      <c r="Y1105" s="46"/>
    </row>
    <row r="1106" spans="3:25" s="26" customFormat="1" ht="20.25" customHeight="1" x14ac:dyDescent="0.3">
      <c r="C1106" s="228"/>
      <c r="E1106" s="37"/>
      <c r="V1106" s="228"/>
      <c r="Y1106" s="46"/>
    </row>
    <row r="1107" spans="3:25" s="26" customFormat="1" ht="20.25" customHeight="1" x14ac:dyDescent="0.3">
      <c r="C1107" s="228"/>
      <c r="E1107" s="37"/>
      <c r="V1107" s="228"/>
      <c r="Y1107" s="46"/>
    </row>
    <row r="1108" spans="3:25" s="26" customFormat="1" ht="20.25" customHeight="1" x14ac:dyDescent="0.3">
      <c r="C1108" s="228"/>
      <c r="E1108" s="37"/>
      <c r="V1108" s="228"/>
      <c r="Y1108" s="46"/>
    </row>
    <row r="1109" spans="3:25" s="26" customFormat="1" ht="20.25" customHeight="1" x14ac:dyDescent="0.3">
      <c r="C1109" s="228"/>
      <c r="E1109" s="37"/>
      <c r="V1109" s="228"/>
      <c r="Y1109" s="46"/>
    </row>
    <row r="1110" spans="3:25" s="26" customFormat="1" ht="20.25" customHeight="1" x14ac:dyDescent="0.3">
      <c r="C1110" s="228"/>
      <c r="E1110" s="37"/>
      <c r="V1110" s="228"/>
      <c r="Y1110" s="46"/>
    </row>
    <row r="1111" spans="3:25" s="26" customFormat="1" ht="20.25" customHeight="1" x14ac:dyDescent="0.3">
      <c r="C1111" s="228"/>
      <c r="E1111" s="37"/>
      <c r="V1111" s="228"/>
      <c r="Y1111" s="46"/>
    </row>
    <row r="1112" spans="3:25" s="26" customFormat="1" ht="20.25" customHeight="1" x14ac:dyDescent="0.3">
      <c r="C1112" s="228"/>
      <c r="E1112" s="37"/>
      <c r="V1112" s="228"/>
      <c r="Y1112" s="46"/>
    </row>
    <row r="1113" spans="3:25" s="26" customFormat="1" ht="20.25" customHeight="1" x14ac:dyDescent="0.3">
      <c r="C1113" s="228"/>
      <c r="E1113" s="37"/>
      <c r="V1113" s="228"/>
      <c r="Y1113" s="46"/>
    </row>
    <row r="1114" spans="3:25" s="26" customFormat="1" ht="20.25" customHeight="1" x14ac:dyDescent="0.3">
      <c r="C1114" s="228"/>
      <c r="E1114" s="37"/>
      <c r="V1114" s="228"/>
      <c r="Y1114" s="46"/>
    </row>
    <row r="1115" spans="3:25" s="26" customFormat="1" ht="20.25" customHeight="1" x14ac:dyDescent="0.3">
      <c r="C1115" s="228"/>
      <c r="E1115" s="37"/>
      <c r="V1115" s="228"/>
      <c r="Y1115" s="46"/>
    </row>
    <row r="1116" spans="3:25" s="26" customFormat="1" ht="20.25" customHeight="1" x14ac:dyDescent="0.3">
      <c r="C1116" s="228"/>
      <c r="E1116" s="37"/>
      <c r="V1116" s="228"/>
      <c r="Y1116" s="46"/>
    </row>
    <row r="1117" spans="3:25" s="26" customFormat="1" ht="20.25" customHeight="1" x14ac:dyDescent="0.3">
      <c r="C1117" s="228"/>
      <c r="E1117" s="37"/>
      <c r="V1117" s="228"/>
      <c r="Y1117" s="46"/>
    </row>
    <row r="1118" spans="3:25" s="26" customFormat="1" ht="20.25" customHeight="1" x14ac:dyDescent="0.3">
      <c r="C1118" s="228"/>
      <c r="E1118" s="37"/>
      <c r="V1118" s="228"/>
      <c r="Y1118" s="46"/>
    </row>
    <row r="1119" spans="3:25" s="26" customFormat="1" ht="20.25" customHeight="1" x14ac:dyDescent="0.3">
      <c r="C1119" s="228"/>
      <c r="E1119" s="37"/>
      <c r="V1119" s="228"/>
      <c r="Y1119" s="46"/>
    </row>
    <row r="1120" spans="3:25" s="26" customFormat="1" ht="20.25" customHeight="1" x14ac:dyDescent="0.3">
      <c r="C1120" s="228"/>
      <c r="E1120" s="37"/>
      <c r="V1120" s="228"/>
      <c r="Y1120" s="46"/>
    </row>
    <row r="1121" spans="3:25" s="26" customFormat="1" ht="20.25" customHeight="1" x14ac:dyDescent="0.3">
      <c r="C1121" s="228"/>
      <c r="E1121" s="37"/>
      <c r="V1121" s="228"/>
      <c r="Y1121" s="46"/>
    </row>
    <row r="1122" spans="3:25" s="26" customFormat="1" ht="20.25" customHeight="1" x14ac:dyDescent="0.3">
      <c r="C1122" s="228"/>
      <c r="E1122" s="37"/>
      <c r="V1122" s="228"/>
      <c r="Y1122" s="46"/>
    </row>
    <row r="1123" spans="3:25" s="26" customFormat="1" ht="20.25" customHeight="1" x14ac:dyDescent="0.3">
      <c r="C1123" s="228"/>
      <c r="E1123" s="37"/>
      <c r="V1123" s="228"/>
      <c r="Y1123" s="46"/>
    </row>
    <row r="1124" spans="3:25" s="26" customFormat="1" ht="20.25" customHeight="1" x14ac:dyDescent="0.3">
      <c r="C1124" s="228"/>
      <c r="E1124" s="37"/>
      <c r="V1124" s="228"/>
      <c r="Y1124" s="46"/>
    </row>
    <row r="1125" spans="3:25" s="26" customFormat="1" ht="20.25" customHeight="1" x14ac:dyDescent="0.3">
      <c r="C1125" s="228"/>
      <c r="E1125" s="37"/>
      <c r="V1125" s="228"/>
      <c r="Y1125" s="46"/>
    </row>
    <row r="1126" spans="3:25" s="26" customFormat="1" ht="20.25" customHeight="1" x14ac:dyDescent="0.3">
      <c r="C1126" s="228"/>
      <c r="E1126" s="37"/>
      <c r="V1126" s="228"/>
      <c r="Y1126" s="46"/>
    </row>
    <row r="1127" spans="3:25" s="26" customFormat="1" ht="20.25" customHeight="1" x14ac:dyDescent="0.3">
      <c r="C1127" s="228"/>
      <c r="E1127" s="37"/>
      <c r="V1127" s="228"/>
      <c r="Y1127" s="46"/>
    </row>
    <row r="1128" spans="3:25" s="26" customFormat="1" ht="20.25" customHeight="1" x14ac:dyDescent="0.3">
      <c r="C1128" s="228"/>
      <c r="E1128" s="37"/>
      <c r="V1128" s="228"/>
      <c r="Y1128" s="46"/>
    </row>
    <row r="1129" spans="3:25" s="26" customFormat="1" ht="20.25" customHeight="1" x14ac:dyDescent="0.3">
      <c r="C1129" s="228"/>
      <c r="E1129" s="37"/>
      <c r="V1129" s="228"/>
      <c r="Y1129" s="46"/>
    </row>
    <row r="1130" spans="3:25" s="26" customFormat="1" ht="20.25" customHeight="1" x14ac:dyDescent="0.3">
      <c r="C1130" s="228"/>
      <c r="E1130" s="37"/>
      <c r="V1130" s="228"/>
      <c r="Y1130" s="46"/>
    </row>
    <row r="1131" spans="3:25" s="26" customFormat="1" ht="20.25" customHeight="1" x14ac:dyDescent="0.3">
      <c r="C1131" s="228"/>
      <c r="E1131" s="37"/>
      <c r="V1131" s="228"/>
      <c r="Y1131" s="46"/>
    </row>
    <row r="1132" spans="3:25" s="26" customFormat="1" ht="20.25" customHeight="1" x14ac:dyDescent="0.3">
      <c r="C1132" s="228"/>
      <c r="E1132" s="37"/>
      <c r="V1132" s="228"/>
      <c r="Y1132" s="46"/>
    </row>
    <row r="1133" spans="3:25" s="26" customFormat="1" ht="20.25" customHeight="1" x14ac:dyDescent="0.3">
      <c r="C1133" s="228"/>
      <c r="E1133" s="37"/>
      <c r="V1133" s="228"/>
      <c r="Y1133" s="46"/>
    </row>
    <row r="1134" spans="3:25" s="26" customFormat="1" ht="20.25" customHeight="1" x14ac:dyDescent="0.3">
      <c r="C1134" s="228"/>
      <c r="E1134" s="37"/>
      <c r="V1134" s="228"/>
      <c r="Y1134" s="46"/>
    </row>
    <row r="1135" spans="3:25" s="26" customFormat="1" ht="20.25" customHeight="1" x14ac:dyDescent="0.3">
      <c r="C1135" s="228"/>
      <c r="E1135" s="37"/>
      <c r="V1135" s="228"/>
      <c r="Y1135" s="46"/>
    </row>
    <row r="1136" spans="3:25" s="26" customFormat="1" ht="20.25" customHeight="1" x14ac:dyDescent="0.3">
      <c r="C1136" s="228"/>
      <c r="E1136" s="37"/>
      <c r="V1136" s="228"/>
      <c r="Y1136" s="46"/>
    </row>
    <row r="1137" spans="3:25" s="26" customFormat="1" ht="20.25" customHeight="1" x14ac:dyDescent="0.3">
      <c r="C1137" s="228"/>
      <c r="E1137" s="37"/>
      <c r="V1137" s="228"/>
      <c r="Y1137" s="46"/>
    </row>
    <row r="1138" spans="3:25" s="26" customFormat="1" ht="20.25" customHeight="1" x14ac:dyDescent="0.3">
      <c r="C1138" s="228"/>
      <c r="E1138" s="37"/>
      <c r="V1138" s="228"/>
      <c r="Y1138" s="46"/>
    </row>
    <row r="1139" spans="3:25" s="26" customFormat="1" ht="20.25" customHeight="1" x14ac:dyDescent="0.3">
      <c r="C1139" s="228"/>
      <c r="E1139" s="37"/>
      <c r="V1139" s="228"/>
      <c r="Y1139" s="46"/>
    </row>
    <row r="1140" spans="3:25" s="26" customFormat="1" ht="20.25" customHeight="1" x14ac:dyDescent="0.3">
      <c r="C1140" s="228"/>
      <c r="E1140" s="37"/>
      <c r="V1140" s="228"/>
      <c r="Y1140" s="46"/>
    </row>
    <row r="1141" spans="3:25" s="26" customFormat="1" ht="20.25" customHeight="1" x14ac:dyDescent="0.3">
      <c r="C1141" s="228"/>
      <c r="E1141" s="37"/>
      <c r="V1141" s="228"/>
      <c r="Y1141" s="46"/>
    </row>
    <row r="1142" spans="3:25" s="26" customFormat="1" ht="20.25" customHeight="1" x14ac:dyDescent="0.3">
      <c r="C1142" s="228"/>
      <c r="E1142" s="37"/>
      <c r="V1142" s="228"/>
      <c r="Y1142" s="46"/>
    </row>
    <row r="1143" spans="3:25" s="26" customFormat="1" ht="20.25" customHeight="1" x14ac:dyDescent="0.3">
      <c r="C1143" s="228"/>
      <c r="E1143" s="37"/>
      <c r="V1143" s="228"/>
      <c r="Y1143" s="46"/>
    </row>
    <row r="1144" spans="3:25" s="26" customFormat="1" ht="20.25" customHeight="1" x14ac:dyDescent="0.3">
      <c r="C1144" s="228"/>
      <c r="E1144" s="37"/>
      <c r="V1144" s="228"/>
      <c r="Y1144" s="46"/>
    </row>
    <row r="1145" spans="3:25" s="26" customFormat="1" ht="20.25" customHeight="1" x14ac:dyDescent="0.3">
      <c r="C1145" s="228"/>
      <c r="E1145" s="37"/>
      <c r="V1145" s="228"/>
      <c r="Y1145" s="46"/>
    </row>
    <row r="1146" spans="3:25" s="26" customFormat="1" ht="20.25" customHeight="1" x14ac:dyDescent="0.3">
      <c r="C1146" s="228"/>
      <c r="E1146" s="37"/>
      <c r="V1146" s="228"/>
      <c r="Y1146" s="46"/>
    </row>
    <row r="1147" spans="3:25" s="26" customFormat="1" ht="20.25" customHeight="1" x14ac:dyDescent="0.3">
      <c r="C1147" s="228"/>
      <c r="E1147" s="37"/>
      <c r="V1147" s="228"/>
      <c r="Y1147" s="46"/>
    </row>
    <row r="1148" spans="3:25" s="26" customFormat="1" ht="20.25" customHeight="1" x14ac:dyDescent="0.3">
      <c r="C1148" s="228"/>
      <c r="E1148" s="37"/>
      <c r="V1148" s="228"/>
      <c r="Y1148" s="46"/>
    </row>
    <row r="1149" spans="3:25" s="26" customFormat="1" ht="20.25" customHeight="1" x14ac:dyDescent="0.3">
      <c r="C1149" s="228"/>
      <c r="E1149" s="37"/>
      <c r="V1149" s="228"/>
      <c r="Y1149" s="46"/>
    </row>
    <row r="1150" spans="3:25" s="26" customFormat="1" ht="20.25" customHeight="1" x14ac:dyDescent="0.3">
      <c r="C1150" s="228"/>
      <c r="E1150" s="37"/>
      <c r="V1150" s="228"/>
      <c r="Y1150" s="46"/>
    </row>
    <row r="1151" spans="3:25" s="26" customFormat="1" ht="20.25" customHeight="1" x14ac:dyDescent="0.3">
      <c r="C1151" s="228"/>
      <c r="E1151" s="37"/>
      <c r="V1151" s="228"/>
      <c r="Y1151" s="46"/>
    </row>
    <row r="1152" spans="3:25" s="26" customFormat="1" ht="20.25" customHeight="1" x14ac:dyDescent="0.3">
      <c r="C1152" s="228"/>
      <c r="E1152" s="37"/>
      <c r="V1152" s="228"/>
      <c r="Y1152" s="46"/>
    </row>
    <row r="1153" spans="3:25" s="26" customFormat="1" ht="20.25" customHeight="1" x14ac:dyDescent="0.3">
      <c r="C1153" s="228"/>
      <c r="E1153" s="37"/>
      <c r="V1153" s="228"/>
      <c r="Y1153" s="46"/>
    </row>
    <row r="1154" spans="3:25" s="26" customFormat="1" ht="20.25" customHeight="1" x14ac:dyDescent="0.3">
      <c r="C1154" s="228"/>
      <c r="E1154" s="37"/>
      <c r="V1154" s="228"/>
      <c r="Y1154" s="46"/>
    </row>
    <row r="1155" spans="3:25" s="26" customFormat="1" ht="20.25" customHeight="1" x14ac:dyDescent="0.3">
      <c r="C1155" s="228"/>
      <c r="E1155" s="37"/>
      <c r="V1155" s="228"/>
      <c r="Y1155" s="46"/>
    </row>
    <row r="1156" spans="3:25" s="26" customFormat="1" ht="20.25" customHeight="1" x14ac:dyDescent="0.3">
      <c r="C1156" s="228"/>
      <c r="E1156" s="37"/>
      <c r="V1156" s="228"/>
      <c r="Y1156" s="46"/>
    </row>
    <row r="1157" spans="3:25" s="26" customFormat="1" ht="20.25" customHeight="1" x14ac:dyDescent="0.3">
      <c r="C1157" s="228"/>
      <c r="E1157" s="37"/>
      <c r="V1157" s="228"/>
      <c r="Y1157" s="46"/>
    </row>
    <row r="1158" spans="3:25" s="26" customFormat="1" ht="20.25" customHeight="1" x14ac:dyDescent="0.3">
      <c r="C1158" s="228"/>
      <c r="E1158" s="37"/>
      <c r="V1158" s="228"/>
      <c r="Y1158" s="46"/>
    </row>
    <row r="1159" spans="3:25" s="26" customFormat="1" ht="20.25" customHeight="1" x14ac:dyDescent="0.3">
      <c r="C1159" s="228"/>
      <c r="E1159" s="37"/>
      <c r="V1159" s="228"/>
      <c r="Y1159" s="46"/>
    </row>
    <row r="1160" spans="3:25" s="26" customFormat="1" ht="20.25" customHeight="1" x14ac:dyDescent="0.3">
      <c r="C1160" s="228"/>
      <c r="E1160" s="37"/>
      <c r="V1160" s="228"/>
      <c r="Y1160" s="46"/>
    </row>
    <row r="1161" spans="3:25" s="26" customFormat="1" ht="20.25" customHeight="1" x14ac:dyDescent="0.3">
      <c r="C1161" s="228"/>
      <c r="E1161" s="37"/>
      <c r="V1161" s="228"/>
      <c r="Y1161" s="46"/>
    </row>
    <row r="1162" spans="3:25" s="26" customFormat="1" ht="20.25" customHeight="1" x14ac:dyDescent="0.3">
      <c r="C1162" s="228"/>
      <c r="E1162" s="37"/>
      <c r="V1162" s="228"/>
      <c r="Y1162" s="46"/>
    </row>
    <row r="1163" spans="3:25" s="26" customFormat="1" ht="20.25" customHeight="1" x14ac:dyDescent="0.3">
      <c r="C1163" s="228"/>
      <c r="E1163" s="37"/>
      <c r="V1163" s="228"/>
      <c r="Y1163" s="46"/>
    </row>
    <row r="1164" spans="3:25" s="26" customFormat="1" ht="20.25" customHeight="1" x14ac:dyDescent="0.3">
      <c r="C1164" s="228"/>
      <c r="E1164" s="37"/>
      <c r="V1164" s="228"/>
      <c r="Y1164" s="46"/>
    </row>
    <row r="1165" spans="3:25" s="26" customFormat="1" ht="20.25" customHeight="1" x14ac:dyDescent="0.3">
      <c r="C1165" s="228"/>
      <c r="E1165" s="37"/>
      <c r="V1165" s="228"/>
      <c r="Y1165" s="46"/>
    </row>
    <row r="1166" spans="3:25" s="26" customFormat="1" ht="20.25" customHeight="1" x14ac:dyDescent="0.3">
      <c r="C1166" s="228"/>
      <c r="E1166" s="37"/>
      <c r="V1166" s="228"/>
      <c r="Y1166" s="46"/>
    </row>
    <row r="1167" spans="3:25" s="26" customFormat="1" ht="20.25" customHeight="1" x14ac:dyDescent="0.3">
      <c r="C1167" s="228"/>
      <c r="E1167" s="37"/>
      <c r="V1167" s="228"/>
      <c r="Y1167" s="46"/>
    </row>
    <row r="1168" spans="3:25" s="26" customFormat="1" ht="20.25" customHeight="1" x14ac:dyDescent="0.3">
      <c r="C1168" s="228"/>
      <c r="E1168" s="37"/>
      <c r="V1168" s="228"/>
      <c r="Y1168" s="46"/>
    </row>
    <row r="1169" spans="3:25" s="26" customFormat="1" ht="20.25" customHeight="1" x14ac:dyDescent="0.3">
      <c r="C1169" s="228"/>
      <c r="E1169" s="37"/>
      <c r="V1169" s="228"/>
      <c r="Y1169" s="46"/>
    </row>
    <row r="1170" spans="3:25" s="26" customFormat="1" ht="20.25" customHeight="1" x14ac:dyDescent="0.3">
      <c r="C1170" s="228"/>
      <c r="E1170" s="37"/>
      <c r="V1170" s="228"/>
      <c r="Y1170" s="46"/>
    </row>
    <row r="1171" spans="3:25" s="26" customFormat="1" ht="20.25" customHeight="1" x14ac:dyDescent="0.3">
      <c r="C1171" s="228"/>
      <c r="E1171" s="37"/>
      <c r="V1171" s="228"/>
      <c r="Y1171" s="46"/>
    </row>
    <row r="1172" spans="3:25" s="26" customFormat="1" ht="20.25" customHeight="1" x14ac:dyDescent="0.3">
      <c r="C1172" s="228"/>
      <c r="E1172" s="37"/>
      <c r="V1172" s="228"/>
      <c r="Y1172" s="46"/>
    </row>
    <row r="1173" spans="3:25" s="26" customFormat="1" ht="20.25" customHeight="1" x14ac:dyDescent="0.3">
      <c r="C1173" s="228"/>
      <c r="E1173" s="37"/>
      <c r="V1173" s="228"/>
      <c r="Y1173" s="46"/>
    </row>
    <row r="1174" spans="3:25" s="26" customFormat="1" ht="20.25" customHeight="1" x14ac:dyDescent="0.3">
      <c r="C1174" s="228"/>
      <c r="E1174" s="37"/>
      <c r="V1174" s="228"/>
      <c r="Y1174" s="46"/>
    </row>
    <row r="1175" spans="3:25" s="26" customFormat="1" ht="20.25" customHeight="1" x14ac:dyDescent="0.3">
      <c r="C1175" s="228"/>
      <c r="E1175" s="37"/>
      <c r="V1175" s="228"/>
      <c r="Y1175" s="46"/>
    </row>
    <row r="1176" spans="3:25" s="26" customFormat="1" ht="20.25" customHeight="1" x14ac:dyDescent="0.3">
      <c r="C1176" s="228"/>
      <c r="E1176" s="37"/>
      <c r="V1176" s="228"/>
      <c r="Y1176" s="46"/>
    </row>
    <row r="1177" spans="3:25" s="26" customFormat="1" ht="20.25" customHeight="1" x14ac:dyDescent="0.3">
      <c r="C1177" s="228"/>
      <c r="E1177" s="37"/>
      <c r="V1177" s="228"/>
      <c r="Y1177" s="46"/>
    </row>
    <row r="1178" spans="3:25" s="26" customFormat="1" ht="20.25" customHeight="1" x14ac:dyDescent="0.3">
      <c r="C1178" s="228"/>
      <c r="E1178" s="37"/>
      <c r="V1178" s="228"/>
      <c r="Y1178" s="46"/>
    </row>
    <row r="1179" spans="3:25" s="26" customFormat="1" ht="20.25" customHeight="1" x14ac:dyDescent="0.3">
      <c r="C1179" s="228"/>
      <c r="E1179" s="37"/>
      <c r="V1179" s="228"/>
      <c r="Y1179" s="46"/>
    </row>
    <row r="1180" spans="3:25" s="26" customFormat="1" ht="20.25" customHeight="1" x14ac:dyDescent="0.3">
      <c r="C1180" s="228"/>
      <c r="E1180" s="37"/>
      <c r="V1180" s="228"/>
      <c r="Y1180" s="46"/>
    </row>
    <row r="1181" spans="3:25" s="26" customFormat="1" ht="20.25" customHeight="1" x14ac:dyDescent="0.3">
      <c r="C1181" s="228"/>
      <c r="E1181" s="37"/>
      <c r="V1181" s="228"/>
      <c r="Y1181" s="46"/>
    </row>
    <row r="1182" spans="3:25" s="26" customFormat="1" ht="20.25" customHeight="1" x14ac:dyDescent="0.3">
      <c r="C1182" s="228"/>
      <c r="E1182" s="37"/>
      <c r="V1182" s="228"/>
      <c r="Y1182" s="46"/>
    </row>
    <row r="1183" spans="3:25" s="26" customFormat="1" ht="20.25" customHeight="1" x14ac:dyDescent="0.3">
      <c r="C1183" s="228"/>
      <c r="E1183" s="37"/>
      <c r="V1183" s="228"/>
      <c r="Y1183" s="46"/>
    </row>
    <row r="1184" spans="3:25" s="26" customFormat="1" ht="20.25" customHeight="1" x14ac:dyDescent="0.3">
      <c r="C1184" s="228"/>
      <c r="E1184" s="37"/>
      <c r="V1184" s="228"/>
      <c r="Y1184" s="46"/>
    </row>
    <row r="1185" spans="3:25" s="26" customFormat="1" ht="20.25" customHeight="1" x14ac:dyDescent="0.3">
      <c r="C1185" s="228"/>
      <c r="E1185" s="37"/>
      <c r="V1185" s="228"/>
      <c r="Y1185" s="46"/>
    </row>
    <row r="1186" spans="3:25" s="26" customFormat="1" ht="20.25" customHeight="1" x14ac:dyDescent="0.3">
      <c r="C1186" s="228"/>
      <c r="E1186" s="37"/>
      <c r="V1186" s="228"/>
      <c r="Y1186" s="46"/>
    </row>
    <row r="1187" spans="3:25" s="26" customFormat="1" ht="20.25" customHeight="1" x14ac:dyDescent="0.3">
      <c r="C1187" s="228"/>
      <c r="E1187" s="37"/>
      <c r="V1187" s="228"/>
      <c r="Y1187" s="46"/>
    </row>
    <row r="1188" spans="3:25" s="26" customFormat="1" ht="20.25" customHeight="1" x14ac:dyDescent="0.3">
      <c r="C1188" s="228"/>
      <c r="E1188" s="37"/>
      <c r="V1188" s="228"/>
      <c r="Y1188" s="46"/>
    </row>
    <row r="1189" spans="3:25" s="26" customFormat="1" ht="20.25" customHeight="1" x14ac:dyDescent="0.3">
      <c r="C1189" s="228"/>
      <c r="E1189" s="37"/>
      <c r="V1189" s="228"/>
      <c r="Y1189" s="46"/>
    </row>
    <row r="1190" spans="3:25" s="26" customFormat="1" ht="20.25" customHeight="1" x14ac:dyDescent="0.3">
      <c r="C1190" s="228"/>
      <c r="E1190" s="37"/>
      <c r="V1190" s="228"/>
      <c r="Y1190" s="46"/>
    </row>
    <row r="1191" spans="3:25" s="26" customFormat="1" ht="20.25" customHeight="1" x14ac:dyDescent="0.3">
      <c r="C1191" s="228"/>
      <c r="E1191" s="37"/>
      <c r="V1191" s="228"/>
      <c r="Y1191" s="46"/>
    </row>
    <row r="1192" spans="3:25" s="26" customFormat="1" ht="20.25" customHeight="1" x14ac:dyDescent="0.3">
      <c r="C1192" s="228"/>
      <c r="E1192" s="37"/>
      <c r="V1192" s="228"/>
      <c r="Y1192" s="46"/>
    </row>
    <row r="1193" spans="3:25" s="26" customFormat="1" ht="20.25" customHeight="1" x14ac:dyDescent="0.3">
      <c r="C1193" s="228"/>
      <c r="E1193" s="37"/>
      <c r="V1193" s="228"/>
      <c r="Y1193" s="46"/>
    </row>
    <row r="1194" spans="3:25" s="26" customFormat="1" ht="20.25" customHeight="1" x14ac:dyDescent="0.3">
      <c r="C1194" s="228"/>
      <c r="E1194" s="37"/>
      <c r="V1194" s="228"/>
      <c r="Y1194" s="46"/>
    </row>
    <row r="1195" spans="3:25" s="26" customFormat="1" ht="20.25" customHeight="1" x14ac:dyDescent="0.3">
      <c r="C1195" s="228"/>
      <c r="E1195" s="37"/>
      <c r="V1195" s="228"/>
      <c r="Y1195" s="46"/>
    </row>
    <row r="1196" spans="3:25" s="26" customFormat="1" ht="20.25" customHeight="1" x14ac:dyDescent="0.3">
      <c r="C1196" s="228"/>
      <c r="E1196" s="37"/>
      <c r="V1196" s="228"/>
      <c r="Y1196" s="46"/>
    </row>
    <row r="1197" spans="3:25" s="26" customFormat="1" ht="20.25" customHeight="1" x14ac:dyDescent="0.3">
      <c r="C1197" s="228"/>
      <c r="E1197" s="37"/>
      <c r="V1197" s="228"/>
      <c r="Y1197" s="46"/>
    </row>
    <row r="1198" spans="3:25" s="26" customFormat="1" ht="20.25" customHeight="1" x14ac:dyDescent="0.3">
      <c r="C1198" s="228"/>
      <c r="E1198" s="37"/>
      <c r="V1198" s="228"/>
      <c r="Y1198" s="46"/>
    </row>
    <row r="1199" spans="3:25" s="26" customFormat="1" ht="20.25" customHeight="1" x14ac:dyDescent="0.3">
      <c r="C1199" s="228"/>
      <c r="E1199" s="37"/>
      <c r="V1199" s="228"/>
      <c r="Y1199" s="46"/>
    </row>
    <row r="1200" spans="3:25" s="26" customFormat="1" ht="20.25" customHeight="1" x14ac:dyDescent="0.3">
      <c r="C1200" s="228"/>
      <c r="E1200" s="37"/>
      <c r="V1200" s="228"/>
      <c r="Y1200" s="46"/>
    </row>
    <row r="1201" spans="3:25" s="26" customFormat="1" ht="20.25" customHeight="1" x14ac:dyDescent="0.3">
      <c r="C1201" s="228"/>
      <c r="E1201" s="37"/>
      <c r="V1201" s="228"/>
      <c r="Y1201" s="46"/>
    </row>
    <row r="1202" spans="3:25" s="26" customFormat="1" ht="20.25" customHeight="1" x14ac:dyDescent="0.3">
      <c r="C1202" s="228"/>
      <c r="E1202" s="37"/>
      <c r="V1202" s="228"/>
      <c r="Y1202" s="46"/>
    </row>
    <row r="1203" spans="3:25" s="26" customFormat="1" ht="20.25" customHeight="1" x14ac:dyDescent="0.3">
      <c r="C1203" s="228"/>
      <c r="E1203" s="37"/>
      <c r="V1203" s="228"/>
      <c r="Y1203" s="46"/>
    </row>
    <row r="1204" spans="3:25" s="26" customFormat="1" ht="20.25" customHeight="1" x14ac:dyDescent="0.3">
      <c r="C1204" s="228"/>
      <c r="E1204" s="37"/>
      <c r="V1204" s="228"/>
      <c r="Y1204" s="46"/>
    </row>
    <row r="1205" spans="3:25" s="26" customFormat="1" ht="20.25" customHeight="1" x14ac:dyDescent="0.3">
      <c r="C1205" s="228"/>
      <c r="E1205" s="37"/>
      <c r="V1205" s="228"/>
      <c r="Y1205" s="46"/>
    </row>
    <row r="1206" spans="3:25" s="26" customFormat="1" ht="20.25" customHeight="1" x14ac:dyDescent="0.3">
      <c r="C1206" s="228"/>
      <c r="E1206" s="37"/>
      <c r="V1206" s="228"/>
      <c r="Y1206" s="46"/>
    </row>
    <row r="1207" spans="3:25" s="26" customFormat="1" ht="20.25" customHeight="1" x14ac:dyDescent="0.3">
      <c r="C1207" s="228"/>
      <c r="E1207" s="37"/>
      <c r="V1207" s="228"/>
      <c r="Y1207" s="46"/>
    </row>
    <row r="1208" spans="3:25" s="26" customFormat="1" ht="20.25" customHeight="1" x14ac:dyDescent="0.3">
      <c r="C1208" s="228"/>
      <c r="E1208" s="37"/>
      <c r="V1208" s="228"/>
      <c r="Y1208" s="46"/>
    </row>
    <row r="1209" spans="3:25" s="26" customFormat="1" ht="20.25" customHeight="1" x14ac:dyDescent="0.3">
      <c r="C1209" s="228"/>
      <c r="E1209" s="37"/>
      <c r="V1209" s="228"/>
      <c r="Y1209" s="46"/>
    </row>
    <row r="1210" spans="3:25" s="26" customFormat="1" ht="20.25" customHeight="1" x14ac:dyDescent="0.3">
      <c r="C1210" s="228"/>
      <c r="E1210" s="37"/>
      <c r="V1210" s="228"/>
      <c r="Y1210" s="46"/>
    </row>
    <row r="1211" spans="3:25" s="26" customFormat="1" ht="20.25" customHeight="1" x14ac:dyDescent="0.3">
      <c r="C1211" s="228"/>
      <c r="E1211" s="37"/>
      <c r="V1211" s="228"/>
      <c r="Y1211" s="46"/>
    </row>
    <row r="1212" spans="3:25" s="26" customFormat="1" ht="20.25" customHeight="1" x14ac:dyDescent="0.3">
      <c r="C1212" s="228"/>
      <c r="E1212" s="37"/>
      <c r="V1212" s="228"/>
      <c r="Y1212" s="46"/>
    </row>
    <row r="1213" spans="3:25" s="26" customFormat="1" ht="20.25" customHeight="1" x14ac:dyDescent="0.3">
      <c r="C1213" s="228"/>
      <c r="E1213" s="37"/>
      <c r="V1213" s="228"/>
      <c r="Y1213" s="46"/>
    </row>
    <row r="1214" spans="3:25" s="26" customFormat="1" ht="20.25" customHeight="1" x14ac:dyDescent="0.3">
      <c r="C1214" s="228"/>
      <c r="E1214" s="37"/>
      <c r="V1214" s="228"/>
      <c r="Y1214" s="46"/>
    </row>
    <row r="1215" spans="3:25" s="26" customFormat="1" ht="20.25" customHeight="1" x14ac:dyDescent="0.3">
      <c r="C1215" s="228"/>
      <c r="E1215" s="37"/>
      <c r="V1215" s="228"/>
      <c r="Y1215" s="46"/>
    </row>
    <row r="1216" spans="3:25" s="26" customFormat="1" ht="20.25" customHeight="1" x14ac:dyDescent="0.3">
      <c r="C1216" s="228"/>
      <c r="E1216" s="37"/>
      <c r="V1216" s="228"/>
      <c r="Y1216" s="46"/>
    </row>
    <row r="1217" spans="3:25" s="26" customFormat="1" ht="20.25" customHeight="1" x14ac:dyDescent="0.3">
      <c r="C1217" s="228"/>
      <c r="E1217" s="37"/>
      <c r="V1217" s="228"/>
      <c r="Y1217" s="46"/>
    </row>
    <row r="1218" spans="3:25" s="26" customFormat="1" ht="20.25" customHeight="1" x14ac:dyDescent="0.3">
      <c r="C1218" s="228"/>
      <c r="E1218" s="37"/>
      <c r="V1218" s="228"/>
      <c r="Y1218" s="46"/>
    </row>
    <row r="1219" spans="3:25" s="26" customFormat="1" ht="20.25" customHeight="1" x14ac:dyDescent="0.3">
      <c r="C1219" s="228"/>
      <c r="E1219" s="37"/>
      <c r="V1219" s="228"/>
      <c r="Y1219" s="46"/>
    </row>
    <row r="1220" spans="3:25" s="26" customFormat="1" ht="20.25" customHeight="1" x14ac:dyDescent="0.3">
      <c r="C1220" s="228"/>
      <c r="E1220" s="37"/>
      <c r="V1220" s="228"/>
      <c r="Y1220" s="46"/>
    </row>
    <row r="1221" spans="3:25" s="26" customFormat="1" ht="20.25" customHeight="1" x14ac:dyDescent="0.3">
      <c r="C1221" s="228"/>
      <c r="E1221" s="37"/>
      <c r="V1221" s="228"/>
      <c r="Y1221" s="46"/>
    </row>
    <row r="1222" spans="3:25" s="26" customFormat="1" ht="20.25" customHeight="1" x14ac:dyDescent="0.3">
      <c r="C1222" s="228"/>
      <c r="E1222" s="37"/>
      <c r="V1222" s="228"/>
      <c r="Y1222" s="46"/>
    </row>
    <row r="1223" spans="3:25" s="26" customFormat="1" ht="20.25" customHeight="1" x14ac:dyDescent="0.3">
      <c r="C1223" s="228"/>
      <c r="E1223" s="37"/>
      <c r="V1223" s="228"/>
      <c r="Y1223" s="46"/>
    </row>
    <row r="1224" spans="3:25" s="26" customFormat="1" ht="20.25" customHeight="1" x14ac:dyDescent="0.3">
      <c r="C1224" s="228"/>
      <c r="E1224" s="37"/>
      <c r="V1224" s="228"/>
      <c r="Y1224" s="46"/>
    </row>
    <row r="1225" spans="3:25" s="26" customFormat="1" ht="20.25" customHeight="1" x14ac:dyDescent="0.3">
      <c r="C1225" s="228"/>
      <c r="E1225" s="37"/>
      <c r="V1225" s="228"/>
      <c r="Y1225" s="46"/>
    </row>
    <row r="1226" spans="3:25" s="26" customFormat="1" ht="20.25" customHeight="1" x14ac:dyDescent="0.3">
      <c r="C1226" s="228"/>
      <c r="E1226" s="37"/>
      <c r="V1226" s="228"/>
      <c r="Y1226" s="46"/>
    </row>
    <row r="1227" spans="3:25" s="26" customFormat="1" ht="20.25" customHeight="1" x14ac:dyDescent="0.3">
      <c r="C1227" s="228"/>
      <c r="E1227" s="37"/>
      <c r="V1227" s="228"/>
      <c r="Y1227" s="46"/>
    </row>
    <row r="1228" spans="3:25" s="26" customFormat="1" ht="20.25" customHeight="1" x14ac:dyDescent="0.3">
      <c r="C1228" s="228"/>
      <c r="E1228" s="37"/>
      <c r="V1228" s="228"/>
      <c r="Y1228" s="46"/>
    </row>
    <row r="1229" spans="3:25" s="26" customFormat="1" ht="20.25" customHeight="1" x14ac:dyDescent="0.3">
      <c r="C1229" s="228"/>
      <c r="E1229" s="37"/>
      <c r="V1229" s="228"/>
      <c r="Y1229" s="46"/>
    </row>
    <row r="1230" spans="3:25" s="26" customFormat="1" ht="20.25" customHeight="1" x14ac:dyDescent="0.3">
      <c r="C1230" s="228"/>
      <c r="E1230" s="37"/>
      <c r="V1230" s="228"/>
      <c r="Y1230" s="46"/>
    </row>
    <row r="1231" spans="3:25" s="26" customFormat="1" ht="20.25" customHeight="1" x14ac:dyDescent="0.3">
      <c r="C1231" s="228"/>
      <c r="E1231" s="37"/>
      <c r="V1231" s="228"/>
      <c r="Y1231" s="46"/>
    </row>
    <row r="1232" spans="3:25" s="26" customFormat="1" ht="20.25" customHeight="1" x14ac:dyDescent="0.3">
      <c r="C1232" s="228"/>
      <c r="E1232" s="37"/>
      <c r="V1232" s="228"/>
      <c r="Y1232" s="46"/>
    </row>
    <row r="1233" spans="3:25" s="26" customFormat="1" ht="20.25" customHeight="1" x14ac:dyDescent="0.3">
      <c r="C1233" s="228"/>
      <c r="E1233" s="37"/>
      <c r="V1233" s="228"/>
      <c r="Y1233" s="46"/>
    </row>
    <row r="1234" spans="3:25" s="26" customFormat="1" ht="20.25" customHeight="1" x14ac:dyDescent="0.3">
      <c r="C1234" s="228"/>
      <c r="E1234" s="37"/>
      <c r="V1234" s="228"/>
      <c r="Y1234" s="46"/>
    </row>
    <row r="1235" spans="3:25" s="26" customFormat="1" ht="20.25" customHeight="1" x14ac:dyDescent="0.3">
      <c r="C1235" s="228"/>
      <c r="E1235" s="37"/>
      <c r="V1235" s="228"/>
      <c r="Y1235" s="46"/>
    </row>
    <row r="1236" spans="3:25" s="26" customFormat="1" ht="20.25" customHeight="1" x14ac:dyDescent="0.3">
      <c r="C1236" s="228"/>
      <c r="E1236" s="37"/>
      <c r="V1236" s="228"/>
      <c r="Y1236" s="46"/>
    </row>
    <row r="1237" spans="3:25" s="26" customFormat="1" ht="20.25" customHeight="1" x14ac:dyDescent="0.3">
      <c r="C1237" s="228"/>
      <c r="E1237" s="37"/>
      <c r="V1237" s="228"/>
      <c r="Y1237" s="46"/>
    </row>
    <row r="1238" spans="3:25" s="26" customFormat="1" ht="20.25" customHeight="1" x14ac:dyDescent="0.3">
      <c r="C1238" s="228"/>
      <c r="E1238" s="37"/>
      <c r="V1238" s="228"/>
      <c r="Y1238" s="46"/>
    </row>
    <row r="1239" spans="3:25" s="26" customFormat="1" ht="20.25" customHeight="1" x14ac:dyDescent="0.3">
      <c r="C1239" s="228"/>
      <c r="E1239" s="37"/>
      <c r="V1239" s="228"/>
      <c r="Y1239" s="46"/>
    </row>
    <row r="1240" spans="3:25" s="26" customFormat="1" ht="20.25" customHeight="1" x14ac:dyDescent="0.3">
      <c r="C1240" s="228"/>
      <c r="E1240" s="37"/>
      <c r="V1240" s="228"/>
      <c r="Y1240" s="46"/>
    </row>
    <row r="1241" spans="3:25" s="26" customFormat="1" ht="20.25" customHeight="1" x14ac:dyDescent="0.3">
      <c r="C1241" s="228"/>
      <c r="E1241" s="37"/>
      <c r="V1241" s="228"/>
      <c r="Y1241" s="46"/>
    </row>
    <row r="1242" spans="3:25" s="26" customFormat="1" ht="20.25" customHeight="1" x14ac:dyDescent="0.3">
      <c r="C1242" s="228"/>
      <c r="E1242" s="37"/>
      <c r="V1242" s="228"/>
      <c r="Y1242" s="46"/>
    </row>
    <row r="1243" spans="3:25" s="26" customFormat="1" ht="20.25" customHeight="1" x14ac:dyDescent="0.3">
      <c r="C1243" s="228"/>
      <c r="E1243" s="37"/>
      <c r="V1243" s="228"/>
      <c r="Y1243" s="46"/>
    </row>
    <row r="1244" spans="3:25" s="26" customFormat="1" ht="20.25" customHeight="1" x14ac:dyDescent="0.3">
      <c r="C1244" s="228"/>
      <c r="E1244" s="37"/>
      <c r="V1244" s="228"/>
      <c r="Y1244" s="46"/>
    </row>
    <row r="1245" spans="3:25" s="26" customFormat="1" ht="20.25" customHeight="1" x14ac:dyDescent="0.3">
      <c r="C1245" s="228"/>
      <c r="E1245" s="37"/>
      <c r="V1245" s="228"/>
      <c r="Y1245" s="46"/>
    </row>
    <row r="1246" spans="3:25" s="26" customFormat="1" ht="20.25" customHeight="1" x14ac:dyDescent="0.3">
      <c r="C1246" s="228"/>
      <c r="E1246" s="37"/>
      <c r="V1246" s="228"/>
      <c r="Y1246" s="46"/>
    </row>
    <row r="1247" spans="3:25" s="26" customFormat="1" ht="20.25" customHeight="1" x14ac:dyDescent="0.3">
      <c r="C1247" s="228"/>
      <c r="E1247" s="37"/>
      <c r="V1247" s="228"/>
      <c r="Y1247" s="46"/>
    </row>
    <row r="1248" spans="3:25" s="26" customFormat="1" ht="20.25" customHeight="1" x14ac:dyDescent="0.3">
      <c r="C1248" s="228"/>
      <c r="E1248" s="37"/>
      <c r="V1248" s="228"/>
      <c r="Y1248" s="46"/>
    </row>
    <row r="1249" spans="3:25" s="26" customFormat="1" ht="20.25" customHeight="1" x14ac:dyDescent="0.3">
      <c r="C1249" s="228"/>
      <c r="E1249" s="37"/>
      <c r="V1249" s="228"/>
      <c r="Y1249" s="46"/>
    </row>
    <row r="1250" spans="3:25" s="26" customFormat="1" ht="20.25" customHeight="1" x14ac:dyDescent="0.3">
      <c r="C1250" s="228"/>
      <c r="E1250" s="37"/>
      <c r="V1250" s="228"/>
      <c r="Y1250" s="46"/>
    </row>
    <row r="1251" spans="3:25" s="26" customFormat="1" ht="20.25" customHeight="1" x14ac:dyDescent="0.3">
      <c r="C1251" s="228"/>
      <c r="E1251" s="37"/>
      <c r="V1251" s="228"/>
      <c r="Y1251" s="46"/>
    </row>
    <row r="1252" spans="3:25" s="26" customFormat="1" ht="20.25" customHeight="1" x14ac:dyDescent="0.3">
      <c r="C1252" s="228"/>
      <c r="E1252" s="37"/>
      <c r="V1252" s="228"/>
      <c r="Y1252" s="46"/>
    </row>
    <row r="1253" spans="3:25" s="26" customFormat="1" ht="20.25" customHeight="1" x14ac:dyDescent="0.3">
      <c r="C1253" s="228"/>
      <c r="E1253" s="37"/>
      <c r="V1253" s="228"/>
      <c r="Y1253" s="46"/>
    </row>
    <row r="1254" spans="3:25" s="26" customFormat="1" ht="20.25" customHeight="1" x14ac:dyDescent="0.3">
      <c r="C1254" s="228"/>
      <c r="E1254" s="37"/>
      <c r="V1254" s="228"/>
      <c r="Y1254" s="46"/>
    </row>
    <row r="1255" spans="3:25" s="26" customFormat="1" ht="20.25" customHeight="1" x14ac:dyDescent="0.3">
      <c r="C1255" s="228"/>
      <c r="E1255" s="37"/>
      <c r="V1255" s="228"/>
      <c r="Y1255" s="46"/>
    </row>
    <row r="1256" spans="3:25" s="26" customFormat="1" ht="20.25" customHeight="1" x14ac:dyDescent="0.3">
      <c r="C1256" s="228"/>
      <c r="E1256" s="37"/>
      <c r="V1256" s="228"/>
      <c r="Y1256" s="46"/>
    </row>
    <row r="1257" spans="3:25" s="26" customFormat="1" ht="20.25" customHeight="1" x14ac:dyDescent="0.3">
      <c r="C1257" s="228"/>
      <c r="E1257" s="37"/>
      <c r="V1257" s="228"/>
      <c r="Y1257" s="46"/>
    </row>
    <row r="1258" spans="3:25" s="26" customFormat="1" ht="20.25" customHeight="1" x14ac:dyDescent="0.3">
      <c r="C1258" s="228"/>
      <c r="E1258" s="37"/>
      <c r="V1258" s="228"/>
      <c r="Y1258" s="46"/>
    </row>
    <row r="1259" spans="3:25" s="26" customFormat="1" ht="20.25" customHeight="1" x14ac:dyDescent="0.3">
      <c r="C1259" s="228"/>
      <c r="E1259" s="37"/>
      <c r="V1259" s="228"/>
      <c r="Y1259" s="46"/>
    </row>
    <row r="1260" spans="3:25" s="26" customFormat="1" ht="20.25" customHeight="1" x14ac:dyDescent="0.3">
      <c r="C1260" s="228"/>
      <c r="E1260" s="37"/>
      <c r="V1260" s="228"/>
      <c r="Y1260" s="46"/>
    </row>
    <row r="1261" spans="3:25" s="26" customFormat="1" ht="20.25" customHeight="1" x14ac:dyDescent="0.3">
      <c r="C1261" s="228"/>
      <c r="E1261" s="37"/>
      <c r="V1261" s="228"/>
      <c r="Y1261" s="46"/>
    </row>
    <row r="1262" spans="3:25" s="26" customFormat="1" ht="20.25" customHeight="1" x14ac:dyDescent="0.3">
      <c r="C1262" s="228"/>
      <c r="E1262" s="37"/>
      <c r="V1262" s="228"/>
      <c r="Y1262" s="46"/>
    </row>
    <row r="1263" spans="3:25" s="26" customFormat="1" ht="20.25" customHeight="1" x14ac:dyDescent="0.3">
      <c r="C1263" s="228"/>
      <c r="E1263" s="37"/>
      <c r="V1263" s="228"/>
      <c r="Y1263" s="46"/>
    </row>
    <row r="1264" spans="3:25" s="26" customFormat="1" ht="20.25" customHeight="1" x14ac:dyDescent="0.3">
      <c r="C1264" s="228"/>
      <c r="E1264" s="37"/>
      <c r="V1264" s="228"/>
      <c r="Y1264" s="46"/>
    </row>
    <row r="1265" spans="3:25" s="26" customFormat="1" ht="20.25" customHeight="1" x14ac:dyDescent="0.3">
      <c r="C1265" s="228"/>
      <c r="E1265" s="37"/>
      <c r="V1265" s="228"/>
      <c r="Y1265" s="46"/>
    </row>
    <row r="1266" spans="3:25" s="26" customFormat="1" ht="20.25" customHeight="1" x14ac:dyDescent="0.3">
      <c r="C1266" s="228"/>
      <c r="E1266" s="37"/>
      <c r="V1266" s="228"/>
      <c r="Y1266" s="46"/>
    </row>
    <row r="1267" spans="3:25" s="26" customFormat="1" ht="20.25" customHeight="1" x14ac:dyDescent="0.3">
      <c r="C1267" s="228"/>
      <c r="E1267" s="37"/>
      <c r="V1267" s="228"/>
      <c r="Y1267" s="46"/>
    </row>
    <row r="1268" spans="3:25" s="26" customFormat="1" ht="20.25" customHeight="1" x14ac:dyDescent="0.3">
      <c r="C1268" s="228"/>
      <c r="E1268" s="37"/>
      <c r="V1268" s="228"/>
      <c r="Y1268" s="46"/>
    </row>
    <row r="1269" spans="3:25" s="26" customFormat="1" ht="20.25" customHeight="1" x14ac:dyDescent="0.3">
      <c r="C1269" s="228"/>
      <c r="E1269" s="37"/>
      <c r="V1269" s="228"/>
      <c r="Y1269" s="46"/>
    </row>
    <row r="1270" spans="3:25" s="26" customFormat="1" ht="20.25" customHeight="1" x14ac:dyDescent="0.3">
      <c r="C1270" s="228"/>
      <c r="E1270" s="37"/>
      <c r="V1270" s="228"/>
      <c r="Y1270" s="46"/>
    </row>
    <row r="1271" spans="3:25" s="26" customFormat="1" ht="20.25" customHeight="1" x14ac:dyDescent="0.3">
      <c r="C1271" s="228"/>
      <c r="E1271" s="37"/>
      <c r="V1271" s="228"/>
      <c r="Y1271" s="46"/>
    </row>
    <row r="1272" spans="3:25" s="26" customFormat="1" ht="20.25" customHeight="1" x14ac:dyDescent="0.3">
      <c r="C1272" s="228"/>
      <c r="E1272" s="37"/>
      <c r="V1272" s="228"/>
      <c r="Y1272" s="46"/>
    </row>
    <row r="1273" spans="3:25" s="26" customFormat="1" ht="20.25" customHeight="1" x14ac:dyDescent="0.3">
      <c r="C1273" s="228"/>
      <c r="E1273" s="37"/>
      <c r="V1273" s="228"/>
      <c r="Y1273" s="46"/>
    </row>
    <row r="1274" spans="3:25" s="26" customFormat="1" ht="20.25" customHeight="1" x14ac:dyDescent="0.3">
      <c r="C1274" s="228"/>
      <c r="E1274" s="37"/>
      <c r="V1274" s="228"/>
      <c r="Y1274" s="46"/>
    </row>
    <row r="1275" spans="3:25" s="26" customFormat="1" ht="20.25" customHeight="1" x14ac:dyDescent="0.3">
      <c r="C1275" s="228"/>
      <c r="E1275" s="37"/>
      <c r="V1275" s="228"/>
      <c r="Y1275" s="46"/>
    </row>
    <row r="1276" spans="3:25" s="26" customFormat="1" ht="20.25" customHeight="1" x14ac:dyDescent="0.3">
      <c r="C1276" s="228"/>
      <c r="E1276" s="37"/>
      <c r="V1276" s="228"/>
      <c r="Y1276" s="46"/>
    </row>
    <row r="1277" spans="3:25" s="26" customFormat="1" ht="20.25" customHeight="1" x14ac:dyDescent="0.3">
      <c r="C1277" s="228"/>
      <c r="E1277" s="37"/>
      <c r="V1277" s="228"/>
      <c r="Y1277" s="46"/>
    </row>
    <row r="1278" spans="3:25" s="26" customFormat="1" ht="20.25" customHeight="1" x14ac:dyDescent="0.3">
      <c r="C1278" s="228"/>
      <c r="E1278" s="37"/>
      <c r="V1278" s="228"/>
      <c r="Y1278" s="46"/>
    </row>
    <row r="1279" spans="3:25" s="26" customFormat="1" ht="20.25" customHeight="1" x14ac:dyDescent="0.3">
      <c r="C1279" s="228"/>
      <c r="E1279" s="37"/>
      <c r="V1279" s="228"/>
      <c r="Y1279" s="46"/>
    </row>
    <row r="1280" spans="3:25" s="26" customFormat="1" ht="20.25" customHeight="1" x14ac:dyDescent="0.3">
      <c r="C1280" s="228"/>
      <c r="E1280" s="37"/>
      <c r="V1280" s="228"/>
      <c r="Y1280" s="46"/>
    </row>
    <row r="1281" spans="3:25" s="26" customFormat="1" ht="20.25" customHeight="1" x14ac:dyDescent="0.3">
      <c r="C1281" s="228"/>
      <c r="E1281" s="37"/>
      <c r="V1281" s="228"/>
      <c r="Y1281" s="46"/>
    </row>
    <row r="1282" spans="3:25" s="26" customFormat="1" ht="20.25" customHeight="1" x14ac:dyDescent="0.3">
      <c r="C1282" s="228"/>
      <c r="E1282" s="37"/>
      <c r="V1282" s="228"/>
      <c r="Y1282" s="46"/>
    </row>
    <row r="1283" spans="3:25" s="26" customFormat="1" ht="20.25" customHeight="1" x14ac:dyDescent="0.3">
      <c r="C1283" s="228"/>
      <c r="E1283" s="37"/>
      <c r="V1283" s="228"/>
      <c r="Y1283" s="46"/>
    </row>
    <row r="1284" spans="3:25" s="26" customFormat="1" ht="20.25" customHeight="1" x14ac:dyDescent="0.3">
      <c r="C1284" s="228"/>
      <c r="E1284" s="37"/>
      <c r="V1284" s="228"/>
      <c r="Y1284" s="46"/>
    </row>
    <row r="1285" spans="3:25" s="26" customFormat="1" ht="20.25" customHeight="1" x14ac:dyDescent="0.3">
      <c r="C1285" s="228"/>
      <c r="E1285" s="37"/>
      <c r="V1285" s="228"/>
      <c r="Y1285" s="46"/>
    </row>
    <row r="1286" spans="3:25" s="26" customFormat="1" ht="20.25" customHeight="1" x14ac:dyDescent="0.3">
      <c r="C1286" s="228"/>
      <c r="E1286" s="37"/>
      <c r="V1286" s="228"/>
      <c r="Y1286" s="46"/>
    </row>
    <row r="1287" spans="3:25" s="26" customFormat="1" ht="20.25" customHeight="1" x14ac:dyDescent="0.3">
      <c r="C1287" s="228"/>
      <c r="E1287" s="37"/>
      <c r="V1287" s="228"/>
      <c r="Y1287" s="46"/>
    </row>
    <row r="1288" spans="3:25" s="26" customFormat="1" ht="20.25" customHeight="1" x14ac:dyDescent="0.3">
      <c r="C1288" s="228"/>
      <c r="E1288" s="37"/>
      <c r="V1288" s="228"/>
      <c r="Y1288" s="46"/>
    </row>
    <row r="1289" spans="3:25" s="26" customFormat="1" ht="20.25" customHeight="1" x14ac:dyDescent="0.3">
      <c r="C1289" s="228"/>
      <c r="E1289" s="37"/>
      <c r="V1289" s="228"/>
      <c r="Y1289" s="46"/>
    </row>
    <row r="1290" spans="3:25" s="26" customFormat="1" ht="20.25" customHeight="1" x14ac:dyDescent="0.3">
      <c r="C1290" s="228"/>
      <c r="E1290" s="37"/>
      <c r="V1290" s="228"/>
      <c r="Y1290" s="46"/>
    </row>
    <row r="1291" spans="3:25" s="26" customFormat="1" ht="20.25" customHeight="1" x14ac:dyDescent="0.3">
      <c r="C1291" s="228"/>
      <c r="E1291" s="37"/>
      <c r="V1291" s="228"/>
      <c r="Y1291" s="46"/>
    </row>
    <row r="1292" spans="3:25" s="26" customFormat="1" ht="20.25" customHeight="1" x14ac:dyDescent="0.3">
      <c r="C1292" s="228"/>
      <c r="E1292" s="37"/>
      <c r="V1292" s="228"/>
      <c r="Y1292" s="46"/>
    </row>
    <row r="1293" spans="3:25" s="26" customFormat="1" ht="20.25" customHeight="1" x14ac:dyDescent="0.3">
      <c r="C1293" s="228"/>
      <c r="E1293" s="37"/>
      <c r="V1293" s="228"/>
      <c r="Y1293" s="46"/>
    </row>
    <row r="1294" spans="3:25" s="26" customFormat="1" ht="20.25" customHeight="1" x14ac:dyDescent="0.3">
      <c r="C1294" s="228"/>
      <c r="E1294" s="37"/>
      <c r="V1294" s="228"/>
      <c r="Y1294" s="46"/>
    </row>
    <row r="1295" spans="3:25" s="26" customFormat="1" ht="20.25" customHeight="1" x14ac:dyDescent="0.3">
      <c r="C1295" s="228"/>
      <c r="E1295" s="37"/>
      <c r="V1295" s="228"/>
      <c r="Y1295" s="46"/>
    </row>
    <row r="1296" spans="3:25" s="26" customFormat="1" ht="20.25" customHeight="1" x14ac:dyDescent="0.3">
      <c r="C1296" s="228"/>
      <c r="E1296" s="37"/>
      <c r="V1296" s="228"/>
      <c r="Y1296" s="46"/>
    </row>
    <row r="1297" spans="3:25" s="26" customFormat="1" ht="20.25" customHeight="1" x14ac:dyDescent="0.3">
      <c r="C1297" s="228"/>
      <c r="E1297" s="37"/>
      <c r="V1297" s="228"/>
      <c r="Y1297" s="46"/>
    </row>
    <row r="1298" spans="3:25" s="26" customFormat="1" ht="20.25" customHeight="1" x14ac:dyDescent="0.3">
      <c r="C1298" s="228"/>
      <c r="E1298" s="37"/>
      <c r="V1298" s="228"/>
      <c r="Y1298" s="46"/>
    </row>
    <row r="1299" spans="3:25" s="26" customFormat="1" ht="20.25" customHeight="1" x14ac:dyDescent="0.3">
      <c r="C1299" s="228"/>
      <c r="E1299" s="37"/>
      <c r="V1299" s="228"/>
      <c r="Y1299" s="46"/>
    </row>
    <row r="1300" spans="3:25" s="26" customFormat="1" ht="20.25" customHeight="1" x14ac:dyDescent="0.3">
      <c r="C1300" s="228"/>
      <c r="E1300" s="37"/>
      <c r="V1300" s="228"/>
      <c r="Y1300" s="46"/>
    </row>
    <row r="1301" spans="3:25" s="26" customFormat="1" ht="20.25" customHeight="1" x14ac:dyDescent="0.3">
      <c r="C1301" s="228"/>
      <c r="E1301" s="37"/>
      <c r="V1301" s="228"/>
      <c r="Y1301" s="46"/>
    </row>
    <row r="1302" spans="3:25" s="26" customFormat="1" ht="20.25" customHeight="1" x14ac:dyDescent="0.3">
      <c r="C1302" s="228"/>
      <c r="E1302" s="37"/>
      <c r="V1302" s="228"/>
      <c r="Y1302" s="46"/>
    </row>
    <row r="1303" spans="3:25" s="26" customFormat="1" ht="20.25" customHeight="1" x14ac:dyDescent="0.3">
      <c r="C1303" s="228"/>
      <c r="E1303" s="37"/>
      <c r="V1303" s="228"/>
      <c r="Y1303" s="46"/>
    </row>
    <row r="1304" spans="3:25" s="26" customFormat="1" ht="20.25" customHeight="1" x14ac:dyDescent="0.3">
      <c r="C1304" s="228"/>
      <c r="E1304" s="37"/>
      <c r="V1304" s="228"/>
      <c r="Y1304" s="46"/>
    </row>
    <row r="1305" spans="3:25" s="26" customFormat="1" ht="20.25" customHeight="1" x14ac:dyDescent="0.3">
      <c r="C1305" s="228"/>
      <c r="E1305" s="37"/>
      <c r="V1305" s="228"/>
      <c r="Y1305" s="46"/>
    </row>
    <row r="1306" spans="3:25" s="26" customFormat="1" ht="20.25" customHeight="1" x14ac:dyDescent="0.3">
      <c r="C1306" s="228"/>
      <c r="E1306" s="37"/>
      <c r="V1306" s="228"/>
      <c r="Y1306" s="46"/>
    </row>
    <row r="1307" spans="3:25" s="26" customFormat="1" ht="20.25" customHeight="1" x14ac:dyDescent="0.3">
      <c r="C1307" s="228"/>
      <c r="E1307" s="37"/>
      <c r="V1307" s="228"/>
      <c r="Y1307" s="46"/>
    </row>
    <row r="1308" spans="3:25" s="26" customFormat="1" ht="20.25" customHeight="1" x14ac:dyDescent="0.3">
      <c r="C1308" s="228"/>
      <c r="E1308" s="37"/>
      <c r="V1308" s="228"/>
      <c r="Y1308" s="46"/>
    </row>
    <row r="1309" spans="3:25" s="26" customFormat="1" ht="20.25" customHeight="1" x14ac:dyDescent="0.3">
      <c r="C1309" s="228"/>
      <c r="E1309" s="37"/>
      <c r="V1309" s="228"/>
      <c r="Y1309" s="46"/>
    </row>
    <row r="1310" spans="3:25" s="26" customFormat="1" ht="20.25" customHeight="1" x14ac:dyDescent="0.3">
      <c r="C1310" s="228"/>
      <c r="E1310" s="37"/>
      <c r="V1310" s="228"/>
      <c r="Y1310" s="46"/>
    </row>
    <row r="1311" spans="3:25" s="26" customFormat="1" ht="20.25" customHeight="1" x14ac:dyDescent="0.3">
      <c r="C1311" s="228"/>
      <c r="E1311" s="37"/>
      <c r="V1311" s="228"/>
      <c r="Y1311" s="46"/>
    </row>
    <row r="1312" spans="3:25" s="26" customFormat="1" ht="20.25" customHeight="1" x14ac:dyDescent="0.3">
      <c r="C1312" s="228"/>
      <c r="E1312" s="37"/>
      <c r="V1312" s="228"/>
      <c r="Y1312" s="46"/>
    </row>
    <row r="1313" spans="3:25" s="26" customFormat="1" ht="20.25" customHeight="1" x14ac:dyDescent="0.3">
      <c r="C1313" s="228"/>
      <c r="E1313" s="37"/>
      <c r="V1313" s="228"/>
      <c r="Y1313" s="46"/>
    </row>
    <row r="1314" spans="3:25" s="26" customFormat="1" ht="20.25" customHeight="1" x14ac:dyDescent="0.3">
      <c r="C1314" s="228"/>
      <c r="E1314" s="37"/>
      <c r="V1314" s="228"/>
      <c r="Y1314" s="46"/>
    </row>
    <row r="1315" spans="3:25" s="26" customFormat="1" ht="20.25" customHeight="1" x14ac:dyDescent="0.3">
      <c r="C1315" s="228"/>
      <c r="E1315" s="37"/>
      <c r="V1315" s="228"/>
      <c r="Y1315" s="46"/>
    </row>
    <row r="1316" spans="3:25" s="26" customFormat="1" ht="20.25" customHeight="1" x14ac:dyDescent="0.3">
      <c r="C1316" s="228"/>
      <c r="E1316" s="37"/>
      <c r="V1316" s="228"/>
      <c r="Y1316" s="46"/>
    </row>
    <row r="1317" spans="3:25" s="26" customFormat="1" ht="20.25" customHeight="1" x14ac:dyDescent="0.3">
      <c r="C1317" s="228"/>
      <c r="E1317" s="37"/>
      <c r="V1317" s="228"/>
      <c r="Y1317" s="46"/>
    </row>
    <row r="1318" spans="3:25" s="26" customFormat="1" ht="20.25" customHeight="1" x14ac:dyDescent="0.3">
      <c r="C1318" s="228"/>
      <c r="E1318" s="37"/>
      <c r="V1318" s="228"/>
      <c r="Y1318" s="46"/>
    </row>
    <row r="1319" spans="3:25" s="26" customFormat="1" ht="20.25" customHeight="1" x14ac:dyDescent="0.3">
      <c r="C1319" s="228"/>
      <c r="E1319" s="37"/>
      <c r="V1319" s="228"/>
      <c r="Y1319" s="46"/>
    </row>
    <row r="1320" spans="3:25" s="26" customFormat="1" ht="20.25" customHeight="1" x14ac:dyDescent="0.3">
      <c r="C1320" s="228"/>
      <c r="E1320" s="37"/>
      <c r="V1320" s="228"/>
      <c r="Y1320" s="46"/>
    </row>
    <row r="1321" spans="3:25" s="26" customFormat="1" ht="20.25" customHeight="1" x14ac:dyDescent="0.3">
      <c r="C1321" s="228"/>
      <c r="E1321" s="37"/>
      <c r="V1321" s="228"/>
      <c r="Y1321" s="46"/>
    </row>
    <row r="1322" spans="3:25" s="26" customFormat="1" ht="20.25" customHeight="1" x14ac:dyDescent="0.3">
      <c r="C1322" s="228"/>
      <c r="E1322" s="37"/>
      <c r="V1322" s="228"/>
      <c r="Y1322" s="46"/>
    </row>
    <row r="1323" spans="3:25" s="26" customFormat="1" ht="20.25" customHeight="1" x14ac:dyDescent="0.3">
      <c r="C1323" s="228"/>
      <c r="E1323" s="37"/>
      <c r="V1323" s="228"/>
      <c r="Y1323" s="46"/>
    </row>
    <row r="1324" spans="3:25" s="26" customFormat="1" ht="20.25" customHeight="1" x14ac:dyDescent="0.3">
      <c r="C1324" s="228"/>
      <c r="E1324" s="37"/>
      <c r="V1324" s="228"/>
      <c r="Y1324" s="46"/>
    </row>
    <row r="1325" spans="3:25" s="26" customFormat="1" ht="20.25" customHeight="1" x14ac:dyDescent="0.3">
      <c r="C1325" s="228"/>
      <c r="E1325" s="37"/>
      <c r="V1325" s="228"/>
      <c r="Y1325" s="46"/>
    </row>
    <row r="1326" spans="3:25" s="26" customFormat="1" ht="20.25" customHeight="1" x14ac:dyDescent="0.3">
      <c r="C1326" s="228"/>
      <c r="E1326" s="37"/>
      <c r="V1326" s="228"/>
      <c r="Y1326" s="46"/>
    </row>
    <row r="1327" spans="3:25" s="26" customFormat="1" ht="20.25" customHeight="1" x14ac:dyDescent="0.3">
      <c r="C1327" s="228"/>
      <c r="E1327" s="37"/>
      <c r="V1327" s="228"/>
      <c r="Y1327" s="46"/>
    </row>
    <row r="1328" spans="3:25" s="26" customFormat="1" ht="20.25" customHeight="1" x14ac:dyDescent="0.3">
      <c r="C1328" s="228"/>
      <c r="E1328" s="37"/>
      <c r="V1328" s="228"/>
      <c r="Y1328" s="46"/>
    </row>
    <row r="1329" spans="3:25" s="26" customFormat="1" ht="20.25" customHeight="1" x14ac:dyDescent="0.3">
      <c r="C1329" s="228"/>
      <c r="E1329" s="37"/>
      <c r="V1329" s="228"/>
      <c r="Y1329" s="46"/>
    </row>
    <row r="1330" spans="3:25" s="26" customFormat="1" ht="20.25" customHeight="1" x14ac:dyDescent="0.3">
      <c r="C1330" s="228"/>
      <c r="E1330" s="37"/>
      <c r="V1330" s="228"/>
      <c r="Y1330" s="46"/>
    </row>
    <row r="1331" spans="3:25" s="26" customFormat="1" ht="20.25" customHeight="1" x14ac:dyDescent="0.3">
      <c r="C1331" s="228"/>
      <c r="E1331" s="37"/>
      <c r="V1331" s="228"/>
      <c r="Y1331" s="46"/>
    </row>
    <row r="1332" spans="3:25" s="26" customFormat="1" ht="20.25" customHeight="1" x14ac:dyDescent="0.3">
      <c r="C1332" s="228"/>
      <c r="E1332" s="37"/>
      <c r="V1332" s="228"/>
      <c r="Y1332" s="46"/>
    </row>
    <row r="1333" spans="3:25" s="26" customFormat="1" ht="20.25" customHeight="1" x14ac:dyDescent="0.3">
      <c r="C1333" s="228"/>
      <c r="E1333" s="37"/>
      <c r="V1333" s="228"/>
      <c r="Y1333" s="46"/>
    </row>
    <row r="1334" spans="3:25" s="26" customFormat="1" ht="20.25" customHeight="1" x14ac:dyDescent="0.3">
      <c r="C1334" s="228"/>
      <c r="E1334" s="37"/>
      <c r="V1334" s="228"/>
      <c r="Y1334" s="46"/>
    </row>
    <row r="1335" spans="3:25" s="26" customFormat="1" ht="20.25" customHeight="1" x14ac:dyDescent="0.3">
      <c r="C1335" s="228"/>
      <c r="E1335" s="37"/>
      <c r="V1335" s="228"/>
      <c r="Y1335" s="46"/>
    </row>
    <row r="1336" spans="3:25" s="26" customFormat="1" ht="20.25" customHeight="1" x14ac:dyDescent="0.3">
      <c r="C1336" s="228"/>
      <c r="E1336" s="37"/>
      <c r="V1336" s="228"/>
      <c r="Y1336" s="46"/>
    </row>
    <row r="1337" spans="3:25" s="26" customFormat="1" ht="20.25" customHeight="1" x14ac:dyDescent="0.3">
      <c r="C1337" s="228"/>
      <c r="E1337" s="37"/>
      <c r="V1337" s="228"/>
      <c r="Y1337" s="46"/>
    </row>
    <row r="1338" spans="3:25" s="26" customFormat="1" ht="20.25" customHeight="1" x14ac:dyDescent="0.3">
      <c r="C1338" s="228"/>
      <c r="E1338" s="37"/>
      <c r="V1338" s="228"/>
      <c r="Y1338" s="46"/>
    </row>
    <row r="1339" spans="3:25" s="26" customFormat="1" ht="20.25" customHeight="1" x14ac:dyDescent="0.3">
      <c r="C1339" s="228"/>
      <c r="E1339" s="37"/>
      <c r="V1339" s="228"/>
      <c r="Y1339" s="46"/>
    </row>
    <row r="1340" spans="3:25" s="26" customFormat="1" ht="20.25" customHeight="1" x14ac:dyDescent="0.3">
      <c r="C1340" s="228"/>
      <c r="E1340" s="37"/>
      <c r="V1340" s="228"/>
      <c r="Y1340" s="46"/>
    </row>
    <row r="1341" spans="3:25" s="26" customFormat="1" ht="20.25" customHeight="1" x14ac:dyDescent="0.3">
      <c r="C1341" s="228"/>
      <c r="E1341" s="37"/>
      <c r="V1341" s="228"/>
      <c r="Y1341" s="46"/>
    </row>
    <row r="1342" spans="3:25" s="26" customFormat="1" ht="20.25" customHeight="1" x14ac:dyDescent="0.3">
      <c r="C1342" s="228"/>
      <c r="E1342" s="37"/>
      <c r="V1342" s="228"/>
      <c r="Y1342" s="46"/>
    </row>
    <row r="1343" spans="3:25" s="26" customFormat="1" ht="20.25" customHeight="1" x14ac:dyDescent="0.3">
      <c r="C1343" s="228"/>
      <c r="E1343" s="37"/>
      <c r="V1343" s="228"/>
      <c r="Y1343" s="46"/>
    </row>
    <row r="1344" spans="3:25" s="26" customFormat="1" ht="20.25" customHeight="1" x14ac:dyDescent="0.3">
      <c r="C1344" s="228"/>
      <c r="E1344" s="37"/>
      <c r="V1344" s="228"/>
      <c r="Y1344" s="46"/>
    </row>
    <row r="1345" spans="3:25" s="26" customFormat="1" ht="20.25" customHeight="1" x14ac:dyDescent="0.3">
      <c r="C1345" s="228"/>
      <c r="E1345" s="37"/>
      <c r="V1345" s="228"/>
      <c r="Y1345" s="46"/>
    </row>
    <row r="1346" spans="3:25" s="26" customFormat="1" ht="20.25" customHeight="1" x14ac:dyDescent="0.3">
      <c r="C1346" s="228"/>
      <c r="E1346" s="37"/>
      <c r="V1346" s="228"/>
      <c r="Y1346" s="46"/>
    </row>
    <row r="1347" spans="3:25" s="26" customFormat="1" ht="20.25" customHeight="1" x14ac:dyDescent="0.3">
      <c r="C1347" s="228"/>
      <c r="E1347" s="37"/>
      <c r="V1347" s="228"/>
      <c r="Y1347" s="46"/>
    </row>
    <row r="1348" spans="3:25" s="26" customFormat="1" ht="20.25" customHeight="1" x14ac:dyDescent="0.3">
      <c r="C1348" s="228"/>
      <c r="E1348" s="37"/>
      <c r="V1348" s="228"/>
      <c r="Y1348" s="46"/>
    </row>
    <row r="1349" spans="3:25" s="26" customFormat="1" ht="20.25" customHeight="1" x14ac:dyDescent="0.3">
      <c r="C1349" s="228"/>
      <c r="E1349" s="37"/>
      <c r="V1349" s="228"/>
      <c r="Y1349" s="46"/>
    </row>
    <row r="1350" spans="3:25" s="26" customFormat="1" ht="20.25" customHeight="1" x14ac:dyDescent="0.3">
      <c r="C1350" s="228"/>
      <c r="E1350" s="37"/>
      <c r="V1350" s="228"/>
      <c r="Y1350" s="46"/>
    </row>
    <row r="1351" spans="3:25" s="26" customFormat="1" ht="20.25" customHeight="1" x14ac:dyDescent="0.3">
      <c r="C1351" s="228"/>
      <c r="E1351" s="37"/>
      <c r="V1351" s="228"/>
      <c r="Y1351" s="46"/>
    </row>
    <row r="1352" spans="3:25" s="26" customFormat="1" ht="20.25" customHeight="1" x14ac:dyDescent="0.3">
      <c r="C1352" s="228"/>
      <c r="E1352" s="37"/>
      <c r="V1352" s="228"/>
      <c r="Y1352" s="46"/>
    </row>
    <row r="1353" spans="3:25" s="26" customFormat="1" ht="20.25" customHeight="1" x14ac:dyDescent="0.3">
      <c r="C1353" s="228"/>
      <c r="E1353" s="37"/>
      <c r="V1353" s="228"/>
      <c r="Y1353" s="46"/>
    </row>
    <row r="1354" spans="3:25" s="26" customFormat="1" ht="20.25" customHeight="1" x14ac:dyDescent="0.3">
      <c r="C1354" s="228"/>
      <c r="E1354" s="37"/>
      <c r="V1354" s="228"/>
      <c r="Y1354" s="46"/>
    </row>
    <row r="1355" spans="3:25" s="26" customFormat="1" ht="20.25" customHeight="1" x14ac:dyDescent="0.3">
      <c r="C1355" s="228"/>
      <c r="E1355" s="37"/>
      <c r="V1355" s="228"/>
      <c r="Y1355" s="46"/>
    </row>
    <row r="1356" spans="3:25" s="26" customFormat="1" ht="20.25" customHeight="1" x14ac:dyDescent="0.3">
      <c r="C1356" s="228"/>
      <c r="E1356" s="37"/>
      <c r="V1356" s="228"/>
      <c r="Y1356" s="46"/>
    </row>
    <row r="1357" spans="3:25" s="26" customFormat="1" ht="20.25" customHeight="1" x14ac:dyDescent="0.3">
      <c r="C1357" s="228"/>
      <c r="E1357" s="37"/>
      <c r="V1357" s="228"/>
      <c r="Y1357" s="46"/>
    </row>
    <row r="1358" spans="3:25" s="26" customFormat="1" ht="20.25" customHeight="1" x14ac:dyDescent="0.3">
      <c r="C1358" s="228"/>
      <c r="E1358" s="37"/>
      <c r="V1358" s="228"/>
      <c r="Y1358" s="46"/>
    </row>
    <row r="1359" spans="3:25" s="26" customFormat="1" ht="20.25" customHeight="1" x14ac:dyDescent="0.3">
      <c r="C1359" s="228"/>
      <c r="E1359" s="37"/>
      <c r="V1359" s="228"/>
      <c r="Y1359" s="46"/>
    </row>
    <row r="1360" spans="3:25" s="26" customFormat="1" ht="20.25" customHeight="1" x14ac:dyDescent="0.3">
      <c r="C1360" s="228"/>
      <c r="E1360" s="37"/>
      <c r="V1360" s="228"/>
      <c r="Y1360" s="46"/>
    </row>
    <row r="1361" spans="3:25" s="26" customFormat="1" ht="20.25" customHeight="1" x14ac:dyDescent="0.3">
      <c r="C1361" s="228"/>
      <c r="E1361" s="37"/>
      <c r="V1361" s="228"/>
      <c r="Y1361" s="46"/>
    </row>
    <row r="1362" spans="3:25" s="26" customFormat="1" ht="20.25" customHeight="1" x14ac:dyDescent="0.3">
      <c r="C1362" s="228"/>
      <c r="E1362" s="37"/>
      <c r="V1362" s="228"/>
      <c r="Y1362" s="46"/>
    </row>
    <row r="1363" spans="3:25" s="26" customFormat="1" ht="20.25" customHeight="1" x14ac:dyDescent="0.3">
      <c r="C1363" s="228"/>
      <c r="E1363" s="37"/>
      <c r="V1363" s="228"/>
      <c r="Y1363" s="46"/>
    </row>
    <row r="1364" spans="3:25" s="26" customFormat="1" ht="20.25" customHeight="1" x14ac:dyDescent="0.3">
      <c r="C1364" s="228"/>
      <c r="E1364" s="37"/>
      <c r="V1364" s="228"/>
      <c r="Y1364" s="46"/>
    </row>
    <row r="1365" spans="3:25" s="26" customFormat="1" ht="20.25" customHeight="1" x14ac:dyDescent="0.3">
      <c r="C1365" s="228"/>
      <c r="E1365" s="37"/>
      <c r="V1365" s="228"/>
      <c r="Y1365" s="46"/>
    </row>
    <row r="1366" spans="3:25" s="26" customFormat="1" ht="20.25" customHeight="1" x14ac:dyDescent="0.3">
      <c r="C1366" s="228"/>
      <c r="E1366" s="37"/>
      <c r="V1366" s="228"/>
      <c r="Y1366" s="46"/>
    </row>
    <row r="1367" spans="3:25" s="26" customFormat="1" ht="20.25" customHeight="1" x14ac:dyDescent="0.3">
      <c r="C1367" s="228"/>
      <c r="E1367" s="37"/>
      <c r="V1367" s="228"/>
      <c r="Y1367" s="46"/>
    </row>
    <row r="1368" spans="3:25" s="26" customFormat="1" ht="20.25" customHeight="1" x14ac:dyDescent="0.3">
      <c r="C1368" s="228"/>
      <c r="E1368" s="37"/>
      <c r="V1368" s="228"/>
      <c r="Y1368" s="46"/>
    </row>
    <row r="1369" spans="3:25" s="26" customFormat="1" ht="20.25" customHeight="1" x14ac:dyDescent="0.3">
      <c r="C1369" s="228"/>
      <c r="E1369" s="37"/>
      <c r="V1369" s="228"/>
      <c r="Y1369" s="46"/>
    </row>
    <row r="1370" spans="3:25" s="26" customFormat="1" ht="20.25" customHeight="1" x14ac:dyDescent="0.3">
      <c r="C1370" s="228"/>
      <c r="E1370" s="37"/>
      <c r="V1370" s="228"/>
      <c r="Y1370" s="46"/>
    </row>
    <row r="1371" spans="3:25" s="26" customFormat="1" ht="20.25" customHeight="1" x14ac:dyDescent="0.3">
      <c r="C1371" s="228"/>
      <c r="E1371" s="37"/>
      <c r="V1371" s="228"/>
      <c r="Y1371" s="46"/>
    </row>
    <row r="1372" spans="3:25" s="26" customFormat="1" ht="20.25" customHeight="1" x14ac:dyDescent="0.3">
      <c r="C1372" s="228"/>
      <c r="E1372" s="37"/>
      <c r="V1372" s="228"/>
      <c r="Y1372" s="46"/>
    </row>
    <row r="1373" spans="3:25" s="26" customFormat="1" ht="20.25" customHeight="1" x14ac:dyDescent="0.3">
      <c r="C1373" s="228"/>
      <c r="E1373" s="37"/>
      <c r="V1373" s="228"/>
      <c r="Y1373" s="46"/>
    </row>
    <row r="1374" spans="3:25" s="26" customFormat="1" ht="20.25" customHeight="1" x14ac:dyDescent="0.3">
      <c r="C1374" s="228"/>
      <c r="E1374" s="37"/>
      <c r="V1374" s="228"/>
      <c r="Y1374" s="46"/>
    </row>
    <row r="1375" spans="3:25" s="26" customFormat="1" ht="20.25" customHeight="1" x14ac:dyDescent="0.3">
      <c r="C1375" s="228"/>
      <c r="E1375" s="37"/>
      <c r="V1375" s="228"/>
      <c r="Y1375" s="46"/>
    </row>
    <row r="1376" spans="3:25" s="26" customFormat="1" ht="20.25" customHeight="1" x14ac:dyDescent="0.3">
      <c r="C1376" s="228"/>
      <c r="E1376" s="37"/>
      <c r="V1376" s="228"/>
      <c r="Y1376" s="46"/>
    </row>
    <row r="1377" spans="3:25" s="26" customFormat="1" ht="20.25" customHeight="1" x14ac:dyDescent="0.3">
      <c r="C1377" s="228"/>
      <c r="E1377" s="37"/>
      <c r="V1377" s="228"/>
      <c r="Y1377" s="46"/>
    </row>
    <row r="1378" spans="3:25" s="26" customFormat="1" ht="20.25" customHeight="1" x14ac:dyDescent="0.3">
      <c r="C1378" s="228"/>
      <c r="E1378" s="37"/>
      <c r="V1378" s="228"/>
      <c r="Y1378" s="46"/>
    </row>
    <row r="1379" spans="3:25" s="26" customFormat="1" ht="20.25" customHeight="1" x14ac:dyDescent="0.3">
      <c r="C1379" s="228"/>
      <c r="E1379" s="37"/>
      <c r="V1379" s="228"/>
      <c r="Y1379" s="46"/>
    </row>
    <row r="1380" spans="3:25" s="26" customFormat="1" ht="20.25" customHeight="1" x14ac:dyDescent="0.3">
      <c r="C1380" s="228"/>
      <c r="E1380" s="37"/>
      <c r="V1380" s="228"/>
      <c r="Y1380" s="46"/>
    </row>
    <row r="1381" spans="3:25" s="26" customFormat="1" ht="20.25" customHeight="1" x14ac:dyDescent="0.3">
      <c r="C1381" s="228"/>
      <c r="E1381" s="37"/>
      <c r="V1381" s="228"/>
      <c r="Y1381" s="46"/>
    </row>
    <row r="1382" spans="3:25" s="26" customFormat="1" ht="20.25" customHeight="1" x14ac:dyDescent="0.3">
      <c r="C1382" s="228"/>
      <c r="E1382" s="37"/>
      <c r="V1382" s="228"/>
      <c r="Y1382" s="46"/>
    </row>
    <row r="1383" spans="3:25" s="26" customFormat="1" ht="20.25" customHeight="1" x14ac:dyDescent="0.3">
      <c r="C1383" s="228"/>
      <c r="E1383" s="37"/>
      <c r="V1383" s="228"/>
      <c r="Y1383" s="46"/>
    </row>
    <row r="1384" spans="3:25" s="26" customFormat="1" ht="20.25" customHeight="1" x14ac:dyDescent="0.3">
      <c r="C1384" s="228"/>
      <c r="E1384" s="37"/>
      <c r="V1384" s="228"/>
      <c r="Y1384" s="46"/>
    </row>
    <row r="1385" spans="3:25" s="26" customFormat="1" ht="20.25" customHeight="1" x14ac:dyDescent="0.3">
      <c r="C1385" s="228"/>
      <c r="E1385" s="37"/>
      <c r="V1385" s="228"/>
      <c r="Y1385" s="46"/>
    </row>
    <row r="1386" spans="3:25" s="26" customFormat="1" ht="20.25" customHeight="1" x14ac:dyDescent="0.3">
      <c r="C1386" s="228"/>
      <c r="E1386" s="37"/>
      <c r="V1386" s="228"/>
      <c r="Y1386" s="46"/>
    </row>
    <row r="1387" spans="3:25" s="26" customFormat="1" ht="20.25" customHeight="1" x14ac:dyDescent="0.3">
      <c r="C1387" s="228"/>
      <c r="E1387" s="37"/>
      <c r="V1387" s="228"/>
      <c r="Y1387" s="46"/>
    </row>
    <row r="1388" spans="3:25" s="26" customFormat="1" ht="20.25" customHeight="1" x14ac:dyDescent="0.3">
      <c r="C1388" s="228"/>
      <c r="E1388" s="37"/>
      <c r="V1388" s="228"/>
      <c r="Y1388" s="46"/>
    </row>
    <row r="1389" spans="3:25" s="26" customFormat="1" ht="20.25" customHeight="1" x14ac:dyDescent="0.3">
      <c r="C1389" s="228"/>
      <c r="E1389" s="37"/>
      <c r="V1389" s="228"/>
      <c r="Y1389" s="46"/>
    </row>
    <row r="1390" spans="3:25" s="26" customFormat="1" ht="20.25" customHeight="1" x14ac:dyDescent="0.3">
      <c r="C1390" s="228"/>
      <c r="E1390" s="37"/>
      <c r="V1390" s="228"/>
      <c r="Y1390" s="46"/>
    </row>
    <row r="1391" spans="3:25" s="26" customFormat="1" ht="20.25" customHeight="1" x14ac:dyDescent="0.3">
      <c r="C1391" s="228"/>
      <c r="E1391" s="37"/>
      <c r="V1391" s="228"/>
      <c r="Y1391" s="46"/>
    </row>
    <row r="1392" spans="3:25" s="26" customFormat="1" ht="20.25" customHeight="1" x14ac:dyDescent="0.3">
      <c r="C1392" s="228"/>
      <c r="E1392" s="37"/>
      <c r="V1392" s="228"/>
      <c r="Y1392" s="46"/>
    </row>
    <row r="1393" spans="3:25" s="26" customFormat="1" ht="20.25" customHeight="1" x14ac:dyDescent="0.3">
      <c r="C1393" s="228"/>
      <c r="E1393" s="37"/>
      <c r="V1393" s="228"/>
      <c r="Y1393" s="46"/>
    </row>
    <row r="1394" spans="3:25" s="26" customFormat="1" ht="20.25" customHeight="1" x14ac:dyDescent="0.3">
      <c r="C1394" s="228"/>
      <c r="E1394" s="37"/>
      <c r="V1394" s="228"/>
      <c r="Y1394" s="46"/>
    </row>
    <row r="1395" spans="3:25" s="26" customFormat="1" ht="20.25" customHeight="1" x14ac:dyDescent="0.3">
      <c r="C1395" s="228"/>
      <c r="E1395" s="37"/>
      <c r="V1395" s="228"/>
      <c r="Y1395" s="46"/>
    </row>
    <row r="1396" spans="3:25" s="26" customFormat="1" ht="20.25" customHeight="1" x14ac:dyDescent="0.3">
      <c r="C1396" s="228"/>
      <c r="E1396" s="37"/>
      <c r="V1396" s="228"/>
      <c r="Y1396" s="46"/>
    </row>
    <row r="1397" spans="3:25" s="26" customFormat="1" ht="20.25" customHeight="1" x14ac:dyDescent="0.3">
      <c r="C1397" s="228"/>
      <c r="E1397" s="37"/>
      <c r="V1397" s="228"/>
      <c r="Y1397" s="46"/>
    </row>
    <row r="1398" spans="3:25" s="26" customFormat="1" ht="20.25" customHeight="1" x14ac:dyDescent="0.3">
      <c r="C1398" s="228"/>
      <c r="E1398" s="37"/>
      <c r="V1398" s="228"/>
      <c r="Y1398" s="46"/>
    </row>
    <row r="1399" spans="3:25" s="26" customFormat="1" ht="20.25" customHeight="1" x14ac:dyDescent="0.3">
      <c r="C1399" s="228"/>
      <c r="E1399" s="37"/>
      <c r="V1399" s="228"/>
      <c r="Y1399" s="46"/>
    </row>
    <row r="1400" spans="3:25" s="26" customFormat="1" ht="20.25" customHeight="1" x14ac:dyDescent="0.3">
      <c r="C1400" s="228"/>
      <c r="E1400" s="37"/>
      <c r="V1400" s="228"/>
      <c r="Y1400" s="46"/>
    </row>
    <row r="1401" spans="3:25" s="26" customFormat="1" ht="20.25" customHeight="1" x14ac:dyDescent="0.3">
      <c r="C1401" s="228"/>
      <c r="E1401" s="37"/>
      <c r="V1401" s="228"/>
      <c r="Y1401" s="46"/>
    </row>
    <row r="1402" spans="3:25" s="26" customFormat="1" ht="20.25" customHeight="1" x14ac:dyDescent="0.3">
      <c r="C1402" s="228"/>
      <c r="E1402" s="37"/>
      <c r="V1402" s="228"/>
      <c r="Y1402" s="46"/>
    </row>
    <row r="1403" spans="3:25" s="26" customFormat="1" ht="20.25" customHeight="1" x14ac:dyDescent="0.3">
      <c r="C1403" s="228"/>
      <c r="E1403" s="37"/>
      <c r="V1403" s="228"/>
      <c r="Y1403" s="46"/>
    </row>
    <row r="1404" spans="3:25" s="26" customFormat="1" ht="20.25" customHeight="1" x14ac:dyDescent="0.3">
      <c r="C1404" s="228"/>
      <c r="E1404" s="37"/>
      <c r="V1404" s="228"/>
      <c r="Y1404" s="46"/>
    </row>
    <row r="1405" spans="3:25" s="26" customFormat="1" ht="20.25" customHeight="1" x14ac:dyDescent="0.3">
      <c r="C1405" s="228"/>
      <c r="E1405" s="37"/>
      <c r="V1405" s="228"/>
      <c r="Y1405" s="46"/>
    </row>
    <row r="1406" spans="3:25" s="26" customFormat="1" ht="20.25" customHeight="1" x14ac:dyDescent="0.3">
      <c r="C1406" s="228"/>
      <c r="E1406" s="37"/>
      <c r="V1406" s="228"/>
      <c r="Y1406" s="46"/>
    </row>
    <row r="1407" spans="3:25" s="26" customFormat="1" ht="20.25" customHeight="1" x14ac:dyDescent="0.3">
      <c r="C1407" s="228"/>
      <c r="E1407" s="37"/>
      <c r="V1407" s="228"/>
      <c r="Y1407" s="46"/>
    </row>
    <row r="1408" spans="3:25" s="26" customFormat="1" ht="20.25" customHeight="1" x14ac:dyDescent="0.3">
      <c r="C1408" s="228"/>
      <c r="E1408" s="37"/>
      <c r="V1408" s="228"/>
      <c r="Y1408" s="46"/>
    </row>
    <row r="1409" spans="3:25" s="26" customFormat="1" ht="20.25" customHeight="1" x14ac:dyDescent="0.3">
      <c r="C1409" s="228"/>
      <c r="E1409" s="37"/>
      <c r="V1409" s="228"/>
      <c r="Y1409" s="46"/>
    </row>
    <row r="1410" spans="3:25" s="26" customFormat="1" ht="20.25" customHeight="1" x14ac:dyDescent="0.3">
      <c r="C1410" s="228"/>
      <c r="E1410" s="37"/>
      <c r="V1410" s="228"/>
      <c r="Y1410" s="46"/>
    </row>
    <row r="1411" spans="3:25" s="26" customFormat="1" ht="20.25" customHeight="1" x14ac:dyDescent="0.3">
      <c r="C1411" s="228"/>
      <c r="E1411" s="37"/>
      <c r="V1411" s="228"/>
      <c r="Y1411" s="46"/>
    </row>
    <row r="1412" spans="3:25" s="26" customFormat="1" ht="20.25" customHeight="1" x14ac:dyDescent="0.3">
      <c r="C1412" s="228"/>
      <c r="E1412" s="37"/>
      <c r="V1412" s="228"/>
      <c r="Y1412" s="46"/>
    </row>
    <row r="1413" spans="3:25" s="26" customFormat="1" ht="20.25" customHeight="1" x14ac:dyDescent="0.3">
      <c r="C1413" s="228"/>
      <c r="E1413" s="37"/>
      <c r="V1413" s="228"/>
      <c r="Y1413" s="46"/>
    </row>
    <row r="1414" spans="3:25" s="26" customFormat="1" ht="20.25" customHeight="1" x14ac:dyDescent="0.3">
      <c r="C1414" s="228"/>
      <c r="E1414" s="37"/>
      <c r="V1414" s="228"/>
      <c r="Y1414" s="46"/>
    </row>
    <row r="1415" spans="3:25" s="26" customFormat="1" ht="20.25" customHeight="1" x14ac:dyDescent="0.3">
      <c r="C1415" s="228"/>
      <c r="E1415" s="37"/>
      <c r="V1415" s="228"/>
      <c r="Y1415" s="46"/>
    </row>
    <row r="1416" spans="3:25" s="26" customFormat="1" ht="20.25" customHeight="1" x14ac:dyDescent="0.3">
      <c r="C1416" s="228"/>
      <c r="E1416" s="37"/>
      <c r="V1416" s="228"/>
      <c r="Y1416" s="46"/>
    </row>
    <row r="1417" spans="3:25" s="26" customFormat="1" ht="20.25" customHeight="1" x14ac:dyDescent="0.3">
      <c r="C1417" s="228"/>
      <c r="E1417" s="37"/>
      <c r="V1417" s="228"/>
      <c r="Y1417" s="46"/>
    </row>
    <row r="1418" spans="3:25" s="26" customFormat="1" ht="20.25" customHeight="1" x14ac:dyDescent="0.3">
      <c r="C1418" s="228"/>
      <c r="E1418" s="37"/>
      <c r="V1418" s="228"/>
      <c r="Y1418" s="46"/>
    </row>
    <row r="1419" spans="3:25" s="26" customFormat="1" ht="20.25" customHeight="1" x14ac:dyDescent="0.3">
      <c r="C1419" s="228"/>
      <c r="E1419" s="37"/>
      <c r="V1419" s="228"/>
      <c r="Y1419" s="46"/>
    </row>
    <row r="1420" spans="3:25" s="26" customFormat="1" ht="20.25" customHeight="1" x14ac:dyDescent="0.3">
      <c r="C1420" s="228"/>
      <c r="E1420" s="37"/>
      <c r="V1420" s="228"/>
      <c r="Y1420" s="46"/>
    </row>
    <row r="1421" spans="3:25" s="26" customFormat="1" ht="20.25" customHeight="1" x14ac:dyDescent="0.3">
      <c r="C1421" s="228"/>
      <c r="E1421" s="37"/>
      <c r="V1421" s="228"/>
      <c r="Y1421" s="46"/>
    </row>
    <row r="1422" spans="3:25" s="26" customFormat="1" ht="20.25" customHeight="1" x14ac:dyDescent="0.3">
      <c r="C1422" s="228"/>
      <c r="E1422" s="37"/>
      <c r="V1422" s="228"/>
      <c r="Y1422" s="46"/>
    </row>
    <row r="1423" spans="3:25" s="26" customFormat="1" ht="20.25" customHeight="1" x14ac:dyDescent="0.3">
      <c r="C1423" s="228"/>
      <c r="E1423" s="37"/>
      <c r="V1423" s="228"/>
      <c r="Y1423" s="46"/>
    </row>
    <row r="1424" spans="3:25" s="26" customFormat="1" ht="20.25" customHeight="1" x14ac:dyDescent="0.3">
      <c r="C1424" s="228"/>
      <c r="E1424" s="37"/>
      <c r="V1424" s="228"/>
      <c r="Y1424" s="46"/>
    </row>
    <row r="1425" spans="3:25" s="26" customFormat="1" ht="20.25" customHeight="1" x14ac:dyDescent="0.3">
      <c r="C1425" s="228"/>
      <c r="E1425" s="37"/>
      <c r="V1425" s="228"/>
      <c r="Y1425" s="46"/>
    </row>
    <row r="1426" spans="3:25" s="26" customFormat="1" ht="20.25" customHeight="1" x14ac:dyDescent="0.3">
      <c r="C1426" s="228"/>
      <c r="E1426" s="37"/>
      <c r="V1426" s="228"/>
      <c r="Y1426" s="46"/>
    </row>
    <row r="1427" spans="3:25" s="26" customFormat="1" ht="20.25" customHeight="1" x14ac:dyDescent="0.3">
      <c r="C1427" s="228"/>
      <c r="E1427" s="37"/>
      <c r="V1427" s="228"/>
      <c r="Y1427" s="46"/>
    </row>
    <row r="1428" spans="3:25" s="26" customFormat="1" ht="20.25" customHeight="1" x14ac:dyDescent="0.3">
      <c r="C1428" s="228"/>
      <c r="E1428" s="37"/>
      <c r="V1428" s="228"/>
      <c r="Y1428" s="46"/>
    </row>
    <row r="1429" spans="3:25" s="26" customFormat="1" ht="20.25" customHeight="1" x14ac:dyDescent="0.3">
      <c r="C1429" s="228"/>
      <c r="E1429" s="37"/>
      <c r="V1429" s="228"/>
      <c r="Y1429" s="46"/>
    </row>
    <row r="1430" spans="3:25" s="26" customFormat="1" ht="20.25" customHeight="1" x14ac:dyDescent="0.3">
      <c r="C1430" s="228"/>
      <c r="E1430" s="37"/>
      <c r="V1430" s="228"/>
      <c r="Y1430" s="46"/>
    </row>
    <row r="1431" spans="3:25" s="26" customFormat="1" ht="20.25" customHeight="1" x14ac:dyDescent="0.3">
      <c r="C1431" s="228"/>
      <c r="E1431" s="37"/>
      <c r="V1431" s="228"/>
      <c r="Y1431" s="46"/>
    </row>
    <row r="1432" spans="3:25" s="26" customFormat="1" ht="20.25" customHeight="1" x14ac:dyDescent="0.3">
      <c r="C1432" s="228"/>
      <c r="E1432" s="37"/>
      <c r="V1432" s="228"/>
      <c r="Y1432" s="46"/>
    </row>
    <row r="1433" spans="3:25" s="26" customFormat="1" ht="20.25" customHeight="1" x14ac:dyDescent="0.3">
      <c r="C1433" s="228"/>
      <c r="E1433" s="37"/>
      <c r="V1433" s="228"/>
      <c r="Y1433" s="46"/>
    </row>
    <row r="1434" spans="3:25" s="26" customFormat="1" ht="20.25" customHeight="1" x14ac:dyDescent="0.3">
      <c r="C1434" s="228"/>
      <c r="E1434" s="37"/>
      <c r="V1434" s="228"/>
      <c r="Y1434" s="46"/>
    </row>
    <row r="1435" spans="3:25" s="26" customFormat="1" ht="20.25" customHeight="1" x14ac:dyDescent="0.3">
      <c r="C1435" s="228"/>
      <c r="E1435" s="37"/>
      <c r="V1435" s="228"/>
      <c r="Y1435" s="46"/>
    </row>
    <row r="1436" spans="3:25" s="26" customFormat="1" ht="20.25" customHeight="1" x14ac:dyDescent="0.3">
      <c r="C1436" s="228"/>
      <c r="E1436" s="37"/>
      <c r="V1436" s="228"/>
      <c r="Y1436" s="46"/>
    </row>
    <row r="1437" spans="3:25" s="26" customFormat="1" ht="20.25" customHeight="1" x14ac:dyDescent="0.3">
      <c r="C1437" s="228"/>
      <c r="E1437" s="37"/>
      <c r="V1437" s="228"/>
      <c r="Y1437" s="46"/>
    </row>
    <row r="1438" spans="3:25" s="26" customFormat="1" ht="20.25" customHeight="1" x14ac:dyDescent="0.3">
      <c r="C1438" s="228"/>
      <c r="E1438" s="37"/>
      <c r="V1438" s="228"/>
      <c r="Y1438" s="46"/>
    </row>
    <row r="1439" spans="3:25" s="26" customFormat="1" ht="20.25" customHeight="1" x14ac:dyDescent="0.3">
      <c r="C1439" s="228"/>
      <c r="E1439" s="37"/>
      <c r="V1439" s="228"/>
      <c r="Y1439" s="46"/>
    </row>
    <row r="1440" spans="3:25" s="26" customFormat="1" ht="20.25" customHeight="1" x14ac:dyDescent="0.3">
      <c r="C1440" s="228"/>
      <c r="E1440" s="37"/>
      <c r="V1440" s="228"/>
      <c r="Y1440" s="46"/>
    </row>
    <row r="1441" spans="3:25" s="26" customFormat="1" ht="20.25" customHeight="1" x14ac:dyDescent="0.3">
      <c r="C1441" s="228"/>
      <c r="E1441" s="37"/>
      <c r="V1441" s="228"/>
      <c r="Y1441" s="46"/>
    </row>
    <row r="1442" spans="3:25" s="26" customFormat="1" ht="20.25" customHeight="1" x14ac:dyDescent="0.3">
      <c r="C1442" s="228"/>
      <c r="E1442" s="37"/>
      <c r="V1442" s="228"/>
      <c r="Y1442" s="46"/>
    </row>
    <row r="1443" spans="3:25" s="26" customFormat="1" ht="20.25" customHeight="1" x14ac:dyDescent="0.3">
      <c r="C1443" s="228"/>
      <c r="E1443" s="37"/>
      <c r="V1443" s="228"/>
      <c r="Y1443" s="46"/>
    </row>
    <row r="1444" spans="3:25" s="26" customFormat="1" ht="20.25" customHeight="1" x14ac:dyDescent="0.3">
      <c r="C1444" s="228"/>
      <c r="E1444" s="37"/>
      <c r="V1444" s="228"/>
      <c r="Y1444" s="46"/>
    </row>
    <row r="1445" spans="3:25" s="26" customFormat="1" ht="20.25" customHeight="1" x14ac:dyDescent="0.3">
      <c r="C1445" s="228"/>
      <c r="E1445" s="37"/>
      <c r="V1445" s="228"/>
      <c r="Y1445" s="46"/>
    </row>
    <row r="1446" spans="3:25" s="26" customFormat="1" ht="20.25" customHeight="1" x14ac:dyDescent="0.3">
      <c r="C1446" s="228"/>
      <c r="E1446" s="37"/>
      <c r="V1446" s="228"/>
      <c r="Y1446" s="46"/>
    </row>
    <row r="1447" spans="3:25" s="26" customFormat="1" ht="20.25" customHeight="1" x14ac:dyDescent="0.3">
      <c r="C1447" s="228"/>
      <c r="E1447" s="37"/>
      <c r="V1447" s="228"/>
      <c r="Y1447" s="46"/>
    </row>
    <row r="1448" spans="3:25" s="26" customFormat="1" ht="20.25" customHeight="1" x14ac:dyDescent="0.3">
      <c r="C1448" s="228"/>
      <c r="E1448" s="37"/>
      <c r="V1448" s="228"/>
      <c r="Y1448" s="46"/>
    </row>
    <row r="1449" spans="3:25" s="26" customFormat="1" ht="20.25" customHeight="1" x14ac:dyDescent="0.3">
      <c r="C1449" s="228"/>
      <c r="E1449" s="37"/>
      <c r="V1449" s="228"/>
      <c r="Y1449" s="46"/>
    </row>
    <row r="1450" spans="3:25" s="26" customFormat="1" ht="20.25" customHeight="1" x14ac:dyDescent="0.3">
      <c r="C1450" s="228"/>
      <c r="E1450" s="37"/>
      <c r="V1450" s="228"/>
      <c r="Y1450" s="46"/>
    </row>
    <row r="1451" spans="3:25" s="26" customFormat="1" ht="20.25" customHeight="1" x14ac:dyDescent="0.3">
      <c r="C1451" s="228"/>
      <c r="E1451" s="37"/>
      <c r="V1451" s="228"/>
      <c r="Y1451" s="46"/>
    </row>
    <row r="1452" spans="3:25" s="26" customFormat="1" ht="20.25" customHeight="1" x14ac:dyDescent="0.3">
      <c r="C1452" s="228"/>
      <c r="E1452" s="37"/>
      <c r="V1452" s="228"/>
      <c r="Y1452" s="46"/>
    </row>
    <row r="1453" spans="3:25" s="26" customFormat="1" ht="20.25" customHeight="1" x14ac:dyDescent="0.3">
      <c r="C1453" s="228"/>
      <c r="E1453" s="37"/>
      <c r="V1453" s="228"/>
      <c r="Y1453" s="46"/>
    </row>
    <row r="1454" spans="3:25" s="26" customFormat="1" ht="20.25" customHeight="1" x14ac:dyDescent="0.3">
      <c r="C1454" s="228"/>
      <c r="E1454" s="37"/>
      <c r="V1454" s="228"/>
      <c r="Y1454" s="46"/>
    </row>
    <row r="1455" spans="3:25" s="26" customFormat="1" ht="20.25" customHeight="1" x14ac:dyDescent="0.3">
      <c r="C1455" s="228"/>
      <c r="E1455" s="37"/>
      <c r="V1455" s="228"/>
      <c r="Y1455" s="46"/>
    </row>
    <row r="1456" spans="3:25" s="26" customFormat="1" ht="20.25" customHeight="1" x14ac:dyDescent="0.3">
      <c r="C1456" s="228"/>
      <c r="E1456" s="37"/>
      <c r="V1456" s="228"/>
      <c r="Y1456" s="46"/>
    </row>
    <row r="1457" spans="3:25" s="26" customFormat="1" ht="20.25" customHeight="1" x14ac:dyDescent="0.3">
      <c r="C1457" s="228"/>
      <c r="E1457" s="37"/>
      <c r="V1457" s="228"/>
      <c r="Y1457" s="46"/>
    </row>
    <row r="1458" spans="3:25" s="26" customFormat="1" ht="20.25" customHeight="1" x14ac:dyDescent="0.3">
      <c r="C1458" s="228"/>
      <c r="E1458" s="37"/>
      <c r="V1458" s="228"/>
      <c r="Y1458" s="46"/>
    </row>
    <row r="1459" spans="3:25" s="26" customFormat="1" ht="20.25" customHeight="1" x14ac:dyDescent="0.3">
      <c r="C1459" s="228"/>
      <c r="E1459" s="37"/>
      <c r="V1459" s="228"/>
      <c r="Y1459" s="46"/>
    </row>
    <row r="1460" spans="3:25" s="26" customFormat="1" ht="20.25" customHeight="1" x14ac:dyDescent="0.3">
      <c r="C1460" s="228"/>
      <c r="E1460" s="37"/>
      <c r="V1460" s="228"/>
      <c r="Y1460" s="46"/>
    </row>
    <row r="1461" spans="3:25" s="26" customFormat="1" ht="20.25" customHeight="1" x14ac:dyDescent="0.3">
      <c r="C1461" s="228"/>
      <c r="E1461" s="37"/>
      <c r="V1461" s="228"/>
      <c r="Y1461" s="46"/>
    </row>
    <row r="1462" spans="3:25" s="26" customFormat="1" ht="20.25" customHeight="1" x14ac:dyDescent="0.3">
      <c r="C1462" s="228"/>
      <c r="E1462" s="37"/>
      <c r="V1462" s="228"/>
      <c r="Y1462" s="46"/>
    </row>
    <row r="1463" spans="3:25" s="26" customFormat="1" ht="20.25" customHeight="1" x14ac:dyDescent="0.3">
      <c r="C1463" s="228"/>
      <c r="E1463" s="37"/>
      <c r="V1463" s="228"/>
      <c r="Y1463" s="46"/>
    </row>
    <row r="1464" spans="3:25" s="26" customFormat="1" ht="20.25" customHeight="1" x14ac:dyDescent="0.3">
      <c r="C1464" s="228"/>
      <c r="E1464" s="37"/>
      <c r="V1464" s="228"/>
      <c r="Y1464" s="46"/>
    </row>
    <row r="1465" spans="3:25" s="26" customFormat="1" ht="20.25" customHeight="1" x14ac:dyDescent="0.3">
      <c r="C1465" s="228"/>
      <c r="E1465" s="37"/>
      <c r="V1465" s="228"/>
      <c r="Y1465" s="46"/>
    </row>
    <row r="1466" spans="3:25" s="26" customFormat="1" ht="20.25" customHeight="1" x14ac:dyDescent="0.3">
      <c r="C1466" s="228"/>
      <c r="E1466" s="37"/>
      <c r="V1466" s="228"/>
      <c r="Y1466" s="46"/>
    </row>
    <row r="1467" spans="3:25" s="26" customFormat="1" ht="20.25" customHeight="1" x14ac:dyDescent="0.3">
      <c r="C1467" s="228"/>
      <c r="E1467" s="37"/>
      <c r="V1467" s="228"/>
      <c r="Y1467" s="46"/>
    </row>
    <row r="1468" spans="3:25" s="26" customFormat="1" ht="20.25" customHeight="1" x14ac:dyDescent="0.3">
      <c r="C1468" s="228"/>
      <c r="E1468" s="37"/>
      <c r="V1468" s="228"/>
      <c r="Y1468" s="46"/>
    </row>
    <row r="1469" spans="3:25" s="26" customFormat="1" ht="20.25" customHeight="1" x14ac:dyDescent="0.3">
      <c r="C1469" s="228"/>
      <c r="E1469" s="37"/>
      <c r="V1469" s="228"/>
      <c r="Y1469" s="46"/>
    </row>
    <row r="1470" spans="3:25" s="26" customFormat="1" ht="20.25" customHeight="1" x14ac:dyDescent="0.3">
      <c r="C1470" s="228"/>
      <c r="E1470" s="37"/>
      <c r="V1470" s="228"/>
      <c r="Y1470" s="46"/>
    </row>
    <row r="1471" spans="3:25" s="26" customFormat="1" ht="20.25" customHeight="1" x14ac:dyDescent="0.3">
      <c r="C1471" s="228"/>
      <c r="E1471" s="37"/>
      <c r="V1471" s="228"/>
      <c r="Y1471" s="46"/>
    </row>
    <row r="1472" spans="3:25" s="26" customFormat="1" ht="20.25" customHeight="1" x14ac:dyDescent="0.3">
      <c r="C1472" s="228"/>
      <c r="E1472" s="37"/>
      <c r="V1472" s="228"/>
      <c r="Y1472" s="46"/>
    </row>
    <row r="1473" spans="3:25" s="26" customFormat="1" ht="20.25" customHeight="1" x14ac:dyDescent="0.3">
      <c r="C1473" s="228"/>
      <c r="E1473" s="37"/>
      <c r="V1473" s="228"/>
      <c r="Y1473" s="46"/>
    </row>
    <row r="1474" spans="3:25" s="26" customFormat="1" ht="20.25" customHeight="1" x14ac:dyDescent="0.3">
      <c r="C1474" s="228"/>
      <c r="E1474" s="37"/>
      <c r="V1474" s="228"/>
      <c r="Y1474" s="46"/>
    </row>
    <row r="1475" spans="3:25" s="26" customFormat="1" ht="20.25" customHeight="1" x14ac:dyDescent="0.3">
      <c r="C1475" s="228"/>
      <c r="E1475" s="37"/>
      <c r="V1475" s="228"/>
      <c r="Y1475" s="46"/>
    </row>
    <row r="1476" spans="3:25" s="26" customFormat="1" ht="20.25" customHeight="1" x14ac:dyDescent="0.3">
      <c r="C1476" s="228"/>
      <c r="E1476" s="37"/>
      <c r="V1476" s="228"/>
      <c r="Y1476" s="46"/>
    </row>
    <row r="1477" spans="3:25" s="26" customFormat="1" ht="20.25" customHeight="1" x14ac:dyDescent="0.3">
      <c r="C1477" s="228"/>
      <c r="E1477" s="37"/>
      <c r="V1477" s="228"/>
      <c r="Y1477" s="46"/>
    </row>
    <row r="1478" spans="3:25" s="26" customFormat="1" ht="20.25" customHeight="1" x14ac:dyDescent="0.3">
      <c r="C1478" s="228"/>
      <c r="E1478" s="37"/>
      <c r="V1478" s="228"/>
      <c r="Y1478" s="46"/>
    </row>
    <row r="1479" spans="3:25" s="26" customFormat="1" ht="20.25" customHeight="1" x14ac:dyDescent="0.3">
      <c r="C1479" s="228"/>
      <c r="E1479" s="37"/>
      <c r="V1479" s="228"/>
      <c r="Y1479" s="46"/>
    </row>
    <row r="1480" spans="3:25" s="26" customFormat="1" ht="20.25" customHeight="1" x14ac:dyDescent="0.3">
      <c r="C1480" s="228"/>
      <c r="E1480" s="37"/>
      <c r="V1480" s="228"/>
      <c r="Y1480" s="46"/>
    </row>
    <row r="1481" spans="3:25" s="26" customFormat="1" ht="20.25" customHeight="1" x14ac:dyDescent="0.3">
      <c r="C1481" s="228"/>
      <c r="E1481" s="37"/>
      <c r="V1481" s="228"/>
      <c r="Y1481" s="46"/>
    </row>
    <row r="1482" spans="3:25" s="26" customFormat="1" ht="20.25" customHeight="1" x14ac:dyDescent="0.3">
      <c r="C1482" s="228"/>
      <c r="E1482" s="37"/>
      <c r="V1482" s="228"/>
      <c r="Y1482" s="46"/>
    </row>
    <row r="1483" spans="3:25" s="26" customFormat="1" ht="20.25" customHeight="1" x14ac:dyDescent="0.3">
      <c r="C1483" s="228"/>
      <c r="E1483" s="37"/>
      <c r="V1483" s="228"/>
      <c r="Y1483" s="46"/>
    </row>
    <row r="1484" spans="3:25" s="26" customFormat="1" ht="20.25" customHeight="1" x14ac:dyDescent="0.3">
      <c r="C1484" s="228"/>
      <c r="E1484" s="37"/>
      <c r="V1484" s="228"/>
      <c r="Y1484" s="46"/>
    </row>
    <row r="1485" spans="3:25" s="26" customFormat="1" ht="20.25" customHeight="1" x14ac:dyDescent="0.3">
      <c r="C1485" s="228"/>
      <c r="E1485" s="37"/>
      <c r="V1485" s="228"/>
      <c r="Y1485" s="46"/>
    </row>
    <row r="1486" spans="3:25" s="26" customFormat="1" ht="20.25" customHeight="1" x14ac:dyDescent="0.3">
      <c r="C1486" s="228"/>
      <c r="E1486" s="37"/>
      <c r="V1486" s="228"/>
      <c r="Y1486" s="46"/>
    </row>
    <row r="1487" spans="3:25" s="26" customFormat="1" ht="20.25" customHeight="1" x14ac:dyDescent="0.3">
      <c r="C1487" s="228"/>
      <c r="E1487" s="37"/>
      <c r="V1487" s="228"/>
      <c r="Y1487" s="46"/>
    </row>
    <row r="1488" spans="3:25" s="26" customFormat="1" ht="20.25" customHeight="1" x14ac:dyDescent="0.3">
      <c r="C1488" s="228"/>
      <c r="E1488" s="37"/>
      <c r="V1488" s="228"/>
      <c r="Y1488" s="46"/>
    </row>
    <row r="1489" spans="3:25" s="26" customFormat="1" ht="20.25" customHeight="1" x14ac:dyDescent="0.3">
      <c r="C1489" s="228"/>
      <c r="E1489" s="37"/>
      <c r="V1489" s="228"/>
      <c r="Y1489" s="46"/>
    </row>
    <row r="1490" spans="3:25" s="26" customFormat="1" ht="20.25" customHeight="1" x14ac:dyDescent="0.3">
      <c r="C1490" s="228"/>
      <c r="E1490" s="37"/>
      <c r="V1490" s="228"/>
      <c r="Y1490" s="46"/>
    </row>
    <row r="1491" spans="3:25" s="26" customFormat="1" ht="20.25" customHeight="1" x14ac:dyDescent="0.3">
      <c r="C1491" s="228"/>
      <c r="E1491" s="37"/>
      <c r="V1491" s="228"/>
      <c r="Y1491" s="46"/>
    </row>
    <row r="1492" spans="3:25" s="26" customFormat="1" ht="20.25" customHeight="1" x14ac:dyDescent="0.3">
      <c r="C1492" s="228"/>
      <c r="E1492" s="37"/>
      <c r="V1492" s="228"/>
      <c r="Y1492" s="46"/>
    </row>
    <row r="1493" spans="3:25" s="26" customFormat="1" ht="20.25" customHeight="1" x14ac:dyDescent="0.3">
      <c r="C1493" s="228"/>
      <c r="E1493" s="37"/>
      <c r="V1493" s="228"/>
      <c r="Y1493" s="46"/>
    </row>
    <row r="1494" spans="3:25" s="26" customFormat="1" ht="20.25" customHeight="1" x14ac:dyDescent="0.3">
      <c r="C1494" s="228"/>
      <c r="E1494" s="37"/>
      <c r="V1494" s="228"/>
      <c r="Y1494" s="46"/>
    </row>
    <row r="1495" spans="3:25" s="26" customFormat="1" ht="20.25" customHeight="1" x14ac:dyDescent="0.3">
      <c r="C1495" s="228"/>
      <c r="E1495" s="37"/>
      <c r="V1495" s="228"/>
      <c r="Y1495" s="46"/>
    </row>
    <row r="1496" spans="3:25" s="26" customFormat="1" ht="20.25" customHeight="1" x14ac:dyDescent="0.3">
      <c r="C1496" s="228"/>
      <c r="E1496" s="37"/>
      <c r="V1496" s="228"/>
      <c r="Y1496" s="46"/>
    </row>
    <row r="1497" spans="3:25" s="26" customFormat="1" ht="20.25" customHeight="1" x14ac:dyDescent="0.3">
      <c r="C1497" s="228"/>
      <c r="E1497" s="37"/>
      <c r="V1497" s="228"/>
      <c r="Y1497" s="46"/>
    </row>
    <row r="1498" spans="3:25" s="26" customFormat="1" ht="20.25" customHeight="1" x14ac:dyDescent="0.3">
      <c r="C1498" s="228"/>
      <c r="E1498" s="37"/>
      <c r="V1498" s="228"/>
      <c r="Y1498" s="46"/>
    </row>
    <row r="1499" spans="3:25" s="26" customFormat="1" ht="20.25" customHeight="1" x14ac:dyDescent="0.3">
      <c r="C1499" s="228"/>
      <c r="E1499" s="37"/>
      <c r="V1499" s="228"/>
      <c r="Y1499" s="46"/>
    </row>
    <row r="1500" spans="3:25" s="26" customFormat="1" ht="20.25" customHeight="1" x14ac:dyDescent="0.3">
      <c r="C1500" s="228"/>
      <c r="E1500" s="37"/>
      <c r="V1500" s="228"/>
      <c r="Y1500" s="46"/>
    </row>
    <row r="1501" spans="3:25" s="26" customFormat="1" ht="20.25" customHeight="1" x14ac:dyDescent="0.3">
      <c r="C1501" s="228"/>
      <c r="E1501" s="37"/>
      <c r="V1501" s="228"/>
      <c r="Y1501" s="46"/>
    </row>
    <row r="1502" spans="3:25" s="26" customFormat="1" ht="20.25" customHeight="1" x14ac:dyDescent="0.3">
      <c r="C1502" s="228"/>
      <c r="E1502" s="37"/>
      <c r="V1502" s="228"/>
      <c r="Y1502" s="46"/>
    </row>
    <row r="1503" spans="3:25" s="26" customFormat="1" ht="20.25" customHeight="1" x14ac:dyDescent="0.3">
      <c r="C1503" s="228"/>
      <c r="E1503" s="37"/>
      <c r="V1503" s="228"/>
      <c r="Y1503" s="46"/>
    </row>
    <row r="1504" spans="3:25" s="26" customFormat="1" ht="20.25" customHeight="1" x14ac:dyDescent="0.3">
      <c r="C1504" s="228"/>
      <c r="E1504" s="37"/>
      <c r="V1504" s="228"/>
      <c r="Y1504" s="46"/>
    </row>
    <row r="1505" spans="3:25" s="26" customFormat="1" ht="20.25" customHeight="1" x14ac:dyDescent="0.3">
      <c r="C1505" s="228"/>
      <c r="E1505" s="37"/>
      <c r="V1505" s="228"/>
      <c r="Y1505" s="46"/>
    </row>
    <row r="1506" spans="3:25" s="26" customFormat="1" ht="20.25" customHeight="1" x14ac:dyDescent="0.3">
      <c r="C1506" s="228"/>
      <c r="E1506" s="37"/>
      <c r="V1506" s="228"/>
      <c r="Y1506" s="46"/>
    </row>
    <row r="1507" spans="3:25" s="26" customFormat="1" ht="20.25" customHeight="1" x14ac:dyDescent="0.3">
      <c r="C1507" s="228"/>
      <c r="E1507" s="37"/>
      <c r="V1507" s="228"/>
      <c r="Y1507" s="46"/>
    </row>
    <row r="1508" spans="3:25" s="26" customFormat="1" ht="20.25" customHeight="1" x14ac:dyDescent="0.3">
      <c r="C1508" s="228"/>
      <c r="E1508" s="37"/>
      <c r="V1508" s="228"/>
      <c r="Y1508" s="46"/>
    </row>
    <row r="1509" spans="3:25" s="26" customFormat="1" ht="20.25" customHeight="1" x14ac:dyDescent="0.3">
      <c r="C1509" s="228"/>
      <c r="E1509" s="37"/>
      <c r="V1509" s="228"/>
      <c r="Y1509" s="46"/>
    </row>
    <row r="1510" spans="3:25" s="26" customFormat="1" ht="20.25" customHeight="1" x14ac:dyDescent="0.3">
      <c r="C1510" s="228"/>
      <c r="E1510" s="37"/>
      <c r="V1510" s="228"/>
      <c r="Y1510" s="46"/>
    </row>
    <row r="1511" spans="3:25" s="26" customFormat="1" ht="20.25" customHeight="1" x14ac:dyDescent="0.3">
      <c r="C1511" s="228"/>
      <c r="E1511" s="37"/>
      <c r="V1511" s="228"/>
      <c r="Y1511" s="46"/>
    </row>
    <row r="1512" spans="3:25" s="26" customFormat="1" ht="20.25" customHeight="1" x14ac:dyDescent="0.3">
      <c r="C1512" s="228"/>
      <c r="E1512" s="37"/>
      <c r="V1512" s="228"/>
      <c r="Y1512" s="46"/>
    </row>
    <row r="1513" spans="3:25" s="26" customFormat="1" ht="20.25" customHeight="1" x14ac:dyDescent="0.3">
      <c r="C1513" s="228"/>
      <c r="E1513" s="37"/>
      <c r="V1513" s="228"/>
      <c r="Y1513" s="46"/>
    </row>
    <row r="1514" spans="3:25" s="26" customFormat="1" ht="20.25" customHeight="1" x14ac:dyDescent="0.3">
      <c r="C1514" s="228"/>
      <c r="E1514" s="37"/>
      <c r="V1514" s="228"/>
      <c r="Y1514" s="46"/>
    </row>
    <row r="1515" spans="3:25" s="26" customFormat="1" ht="20.25" customHeight="1" x14ac:dyDescent="0.3">
      <c r="C1515" s="228"/>
      <c r="E1515" s="37"/>
      <c r="V1515" s="228"/>
      <c r="Y1515" s="46"/>
    </row>
    <row r="1516" spans="3:25" s="26" customFormat="1" ht="20.25" customHeight="1" x14ac:dyDescent="0.3">
      <c r="C1516" s="228"/>
      <c r="E1516" s="37"/>
      <c r="V1516" s="228"/>
      <c r="Y1516" s="46"/>
    </row>
    <row r="1517" spans="3:25" s="26" customFormat="1" ht="20.25" customHeight="1" x14ac:dyDescent="0.3">
      <c r="C1517" s="228"/>
      <c r="E1517" s="37"/>
      <c r="V1517" s="228"/>
      <c r="Y1517" s="46"/>
    </row>
    <row r="1518" spans="3:25" s="26" customFormat="1" ht="20.25" customHeight="1" x14ac:dyDescent="0.3">
      <c r="C1518" s="228"/>
      <c r="E1518" s="37"/>
      <c r="V1518" s="228"/>
      <c r="Y1518" s="46"/>
    </row>
    <row r="1519" spans="3:25" s="26" customFormat="1" ht="20.25" customHeight="1" x14ac:dyDescent="0.3">
      <c r="C1519" s="228"/>
      <c r="E1519" s="37"/>
      <c r="V1519" s="228"/>
      <c r="Y1519" s="46"/>
    </row>
    <row r="1520" spans="3:25" s="26" customFormat="1" ht="20.25" customHeight="1" x14ac:dyDescent="0.3">
      <c r="C1520" s="228"/>
      <c r="E1520" s="37"/>
      <c r="V1520" s="228"/>
      <c r="Y1520" s="46"/>
    </row>
    <row r="1521" spans="3:25" s="26" customFormat="1" ht="20.25" customHeight="1" x14ac:dyDescent="0.3">
      <c r="C1521" s="228"/>
      <c r="E1521" s="37"/>
      <c r="V1521" s="228"/>
      <c r="Y1521" s="46"/>
    </row>
    <row r="1522" spans="3:25" s="26" customFormat="1" ht="20.25" customHeight="1" x14ac:dyDescent="0.3">
      <c r="C1522" s="228"/>
      <c r="E1522" s="37"/>
      <c r="V1522" s="228"/>
      <c r="Y1522" s="46"/>
    </row>
    <row r="1523" spans="3:25" s="26" customFormat="1" ht="20.25" customHeight="1" x14ac:dyDescent="0.3">
      <c r="C1523" s="228"/>
      <c r="E1523" s="37"/>
      <c r="V1523" s="228"/>
      <c r="Y1523" s="46"/>
    </row>
    <row r="1524" spans="3:25" s="26" customFormat="1" ht="20.25" customHeight="1" x14ac:dyDescent="0.3">
      <c r="C1524" s="228"/>
      <c r="E1524" s="37"/>
      <c r="V1524" s="228"/>
      <c r="Y1524" s="46"/>
    </row>
    <row r="1525" spans="3:25" s="26" customFormat="1" ht="20.25" customHeight="1" x14ac:dyDescent="0.3">
      <c r="C1525" s="228"/>
      <c r="E1525" s="37"/>
      <c r="V1525" s="228"/>
      <c r="Y1525" s="46"/>
    </row>
    <row r="1526" spans="3:25" s="26" customFormat="1" ht="20.25" customHeight="1" x14ac:dyDescent="0.3">
      <c r="C1526" s="228"/>
      <c r="E1526" s="37"/>
      <c r="V1526" s="228"/>
      <c r="Y1526" s="46"/>
    </row>
    <row r="1527" spans="3:25" s="26" customFormat="1" ht="20.25" customHeight="1" x14ac:dyDescent="0.3">
      <c r="C1527" s="228"/>
      <c r="E1527" s="37"/>
      <c r="V1527" s="228"/>
      <c r="Y1527" s="46"/>
    </row>
    <row r="1528" spans="3:25" s="26" customFormat="1" ht="20.25" customHeight="1" x14ac:dyDescent="0.3">
      <c r="C1528" s="228"/>
      <c r="E1528" s="37"/>
      <c r="V1528" s="228"/>
      <c r="Y1528" s="46"/>
    </row>
    <row r="1529" spans="3:25" s="26" customFormat="1" ht="20.25" customHeight="1" x14ac:dyDescent="0.3">
      <c r="C1529" s="228"/>
      <c r="E1529" s="37"/>
      <c r="V1529" s="228"/>
      <c r="Y1529" s="46"/>
    </row>
    <row r="1530" spans="3:25" s="26" customFormat="1" ht="20.25" customHeight="1" x14ac:dyDescent="0.3">
      <c r="C1530" s="228"/>
      <c r="E1530" s="37"/>
      <c r="V1530" s="228"/>
      <c r="Y1530" s="46"/>
    </row>
    <row r="1531" spans="3:25" s="26" customFormat="1" ht="20.25" customHeight="1" x14ac:dyDescent="0.3">
      <c r="C1531" s="228"/>
      <c r="E1531" s="37"/>
      <c r="V1531" s="228"/>
      <c r="Y1531" s="46"/>
    </row>
    <row r="1532" spans="3:25" s="26" customFormat="1" ht="20.25" customHeight="1" x14ac:dyDescent="0.3">
      <c r="C1532" s="228"/>
      <c r="E1532" s="37"/>
      <c r="V1532" s="228"/>
      <c r="Y1532" s="46"/>
    </row>
    <row r="1533" spans="3:25" s="26" customFormat="1" ht="20.25" customHeight="1" x14ac:dyDescent="0.3">
      <c r="C1533" s="228"/>
      <c r="E1533" s="37"/>
      <c r="V1533" s="228"/>
      <c r="Y1533" s="46"/>
    </row>
    <row r="1534" spans="3:25" s="26" customFormat="1" ht="20.25" customHeight="1" x14ac:dyDescent="0.3">
      <c r="C1534" s="228"/>
      <c r="E1534" s="37"/>
      <c r="V1534" s="228"/>
      <c r="Y1534" s="46"/>
    </row>
    <row r="1535" spans="3:25" s="26" customFormat="1" ht="20.25" customHeight="1" x14ac:dyDescent="0.3">
      <c r="C1535" s="228"/>
      <c r="E1535" s="37"/>
      <c r="V1535" s="228"/>
      <c r="Y1535" s="46"/>
    </row>
    <row r="1536" spans="3:25" s="26" customFormat="1" ht="20.25" customHeight="1" x14ac:dyDescent="0.3">
      <c r="C1536" s="228"/>
      <c r="E1536" s="37"/>
      <c r="V1536" s="228"/>
      <c r="Y1536" s="46"/>
    </row>
    <row r="1537" spans="3:25" s="26" customFormat="1" ht="20.25" customHeight="1" x14ac:dyDescent="0.3">
      <c r="C1537" s="228"/>
      <c r="E1537" s="37"/>
      <c r="V1537" s="228"/>
      <c r="Y1537" s="46"/>
    </row>
    <row r="1538" spans="3:25" s="26" customFormat="1" ht="20.25" customHeight="1" x14ac:dyDescent="0.3">
      <c r="C1538" s="228"/>
      <c r="E1538" s="37"/>
      <c r="V1538" s="228"/>
      <c r="Y1538" s="46"/>
    </row>
    <row r="1539" spans="3:25" s="26" customFormat="1" ht="20.25" customHeight="1" x14ac:dyDescent="0.3">
      <c r="C1539" s="228"/>
      <c r="E1539" s="37"/>
      <c r="V1539" s="228"/>
      <c r="Y1539" s="46"/>
    </row>
    <row r="1540" spans="3:25" s="26" customFormat="1" ht="20.25" customHeight="1" x14ac:dyDescent="0.3">
      <c r="C1540" s="228"/>
      <c r="E1540" s="37"/>
      <c r="V1540" s="228"/>
      <c r="Y1540" s="46"/>
    </row>
    <row r="1541" spans="3:25" s="26" customFormat="1" ht="20.25" customHeight="1" x14ac:dyDescent="0.3">
      <c r="C1541" s="228"/>
      <c r="E1541" s="37"/>
      <c r="V1541" s="228"/>
      <c r="Y1541" s="46"/>
    </row>
    <row r="1542" spans="3:25" s="26" customFormat="1" ht="20.25" customHeight="1" x14ac:dyDescent="0.3">
      <c r="C1542" s="228"/>
      <c r="E1542" s="37"/>
      <c r="V1542" s="228"/>
      <c r="Y1542" s="46"/>
    </row>
    <row r="1543" spans="3:25" s="26" customFormat="1" ht="20.25" customHeight="1" x14ac:dyDescent="0.3">
      <c r="C1543" s="228"/>
      <c r="E1543" s="37"/>
      <c r="V1543" s="228"/>
      <c r="Y1543" s="46"/>
    </row>
    <row r="1544" spans="3:25" s="26" customFormat="1" ht="20.25" customHeight="1" x14ac:dyDescent="0.3">
      <c r="C1544" s="228"/>
      <c r="E1544" s="37"/>
      <c r="V1544" s="228"/>
      <c r="Y1544" s="46"/>
    </row>
    <row r="1545" spans="3:25" s="26" customFormat="1" ht="20.25" customHeight="1" x14ac:dyDescent="0.3">
      <c r="C1545" s="228"/>
      <c r="E1545" s="37"/>
      <c r="V1545" s="228"/>
      <c r="Y1545" s="46"/>
    </row>
    <row r="1546" spans="3:25" s="26" customFormat="1" ht="20.25" customHeight="1" x14ac:dyDescent="0.3">
      <c r="C1546" s="228"/>
      <c r="E1546" s="37"/>
      <c r="V1546" s="228"/>
      <c r="Y1546" s="46"/>
    </row>
    <row r="1547" spans="3:25" s="26" customFormat="1" ht="20.25" customHeight="1" x14ac:dyDescent="0.3">
      <c r="C1547" s="228"/>
      <c r="E1547" s="37"/>
      <c r="V1547" s="228"/>
      <c r="Y1547" s="46"/>
    </row>
    <row r="1548" spans="3:25" s="26" customFormat="1" ht="20.25" customHeight="1" x14ac:dyDescent="0.3">
      <c r="C1548" s="228"/>
      <c r="E1548" s="37"/>
      <c r="V1548" s="228"/>
      <c r="Y1548" s="46"/>
    </row>
    <row r="1549" spans="3:25" s="26" customFormat="1" ht="20.25" customHeight="1" x14ac:dyDescent="0.3">
      <c r="C1549" s="228"/>
      <c r="E1549" s="37"/>
      <c r="V1549" s="228"/>
      <c r="Y1549" s="46"/>
    </row>
    <row r="1550" spans="3:25" s="26" customFormat="1" ht="20.25" customHeight="1" x14ac:dyDescent="0.3">
      <c r="C1550" s="228"/>
      <c r="E1550" s="37"/>
      <c r="V1550" s="228"/>
      <c r="Y1550" s="46"/>
    </row>
    <row r="1551" spans="3:25" s="26" customFormat="1" ht="20.25" customHeight="1" x14ac:dyDescent="0.3">
      <c r="C1551" s="228"/>
      <c r="E1551" s="37"/>
      <c r="V1551" s="228"/>
      <c r="Y1551" s="46"/>
    </row>
    <row r="1552" spans="3:25" s="26" customFormat="1" ht="20.25" customHeight="1" x14ac:dyDescent="0.3">
      <c r="C1552" s="228"/>
      <c r="E1552" s="37"/>
      <c r="V1552" s="228"/>
      <c r="Y1552" s="46"/>
    </row>
    <row r="1553" spans="3:25" s="26" customFormat="1" ht="20.25" customHeight="1" x14ac:dyDescent="0.3">
      <c r="C1553" s="228"/>
      <c r="E1553" s="37"/>
      <c r="V1553" s="228"/>
      <c r="Y1553" s="46"/>
    </row>
    <row r="1554" spans="3:25" s="26" customFormat="1" ht="20.25" customHeight="1" x14ac:dyDescent="0.3">
      <c r="C1554" s="228"/>
      <c r="E1554" s="37"/>
      <c r="V1554" s="228"/>
      <c r="Y1554" s="46"/>
    </row>
    <row r="1555" spans="3:25" s="26" customFormat="1" ht="20.25" customHeight="1" x14ac:dyDescent="0.3">
      <c r="C1555" s="228"/>
      <c r="E1555" s="37"/>
      <c r="V1555" s="228"/>
      <c r="Y1555" s="46"/>
    </row>
    <row r="1556" spans="3:25" s="26" customFormat="1" ht="20.25" customHeight="1" x14ac:dyDescent="0.3">
      <c r="C1556" s="228"/>
      <c r="E1556" s="37"/>
      <c r="V1556" s="228"/>
      <c r="Y1556" s="46"/>
    </row>
    <row r="1557" spans="3:25" s="26" customFormat="1" ht="20.25" customHeight="1" x14ac:dyDescent="0.3">
      <c r="C1557" s="228"/>
      <c r="E1557" s="37"/>
      <c r="V1557" s="228"/>
      <c r="Y1557" s="46"/>
    </row>
    <row r="1558" spans="3:25" s="26" customFormat="1" ht="20.25" customHeight="1" x14ac:dyDescent="0.3">
      <c r="C1558" s="228"/>
      <c r="E1558" s="37"/>
      <c r="V1558" s="228"/>
      <c r="Y1558" s="46"/>
    </row>
    <row r="1559" spans="3:25" s="26" customFormat="1" ht="20.25" customHeight="1" x14ac:dyDescent="0.3">
      <c r="C1559" s="228"/>
      <c r="E1559" s="37"/>
      <c r="V1559" s="228"/>
      <c r="Y1559" s="46"/>
    </row>
    <row r="1560" spans="3:25" s="26" customFormat="1" ht="20.25" customHeight="1" x14ac:dyDescent="0.3">
      <c r="C1560" s="228"/>
      <c r="E1560" s="37"/>
      <c r="V1560" s="228"/>
      <c r="Y1560" s="46"/>
    </row>
    <row r="1561" spans="3:25" s="26" customFormat="1" ht="20.25" customHeight="1" x14ac:dyDescent="0.3">
      <c r="C1561" s="228"/>
      <c r="E1561" s="37"/>
      <c r="V1561" s="228"/>
      <c r="Y1561" s="46"/>
    </row>
    <row r="1562" spans="3:25" s="26" customFormat="1" ht="20.25" customHeight="1" x14ac:dyDescent="0.3">
      <c r="C1562" s="228"/>
      <c r="E1562" s="37"/>
      <c r="V1562" s="228"/>
      <c r="Y1562" s="46"/>
    </row>
    <row r="1563" spans="3:25" s="26" customFormat="1" ht="20.25" customHeight="1" x14ac:dyDescent="0.3">
      <c r="C1563" s="228"/>
      <c r="E1563" s="37"/>
      <c r="V1563" s="228"/>
      <c r="Y1563" s="46"/>
    </row>
    <row r="1564" spans="3:25" s="26" customFormat="1" ht="20.25" customHeight="1" x14ac:dyDescent="0.3">
      <c r="C1564" s="228"/>
      <c r="E1564" s="37"/>
      <c r="V1564" s="228"/>
      <c r="Y1564" s="46"/>
    </row>
    <row r="1565" spans="3:25" s="26" customFormat="1" ht="20.25" customHeight="1" x14ac:dyDescent="0.3">
      <c r="C1565" s="228"/>
      <c r="E1565" s="37"/>
      <c r="V1565" s="228"/>
      <c r="Y1565" s="46"/>
    </row>
    <row r="1566" spans="3:25" s="26" customFormat="1" ht="20.25" customHeight="1" x14ac:dyDescent="0.3">
      <c r="C1566" s="228"/>
      <c r="E1566" s="37"/>
      <c r="V1566" s="228"/>
      <c r="Y1566" s="46"/>
    </row>
    <row r="1567" spans="3:25" s="26" customFormat="1" ht="20.25" customHeight="1" x14ac:dyDescent="0.3">
      <c r="C1567" s="228"/>
      <c r="E1567" s="37"/>
      <c r="V1567" s="228"/>
      <c r="Y1567" s="46"/>
    </row>
    <row r="1568" spans="3:25" s="26" customFormat="1" ht="20.25" customHeight="1" x14ac:dyDescent="0.3">
      <c r="C1568" s="228"/>
      <c r="E1568" s="37"/>
      <c r="V1568" s="228"/>
      <c r="Y1568" s="46"/>
    </row>
    <row r="1569" spans="3:25" s="26" customFormat="1" ht="20.25" customHeight="1" x14ac:dyDescent="0.3">
      <c r="C1569" s="228"/>
      <c r="E1569" s="37"/>
      <c r="V1569" s="228"/>
      <c r="Y1569" s="46"/>
    </row>
    <row r="1570" spans="3:25" s="26" customFormat="1" ht="20.25" customHeight="1" x14ac:dyDescent="0.3">
      <c r="C1570" s="228"/>
      <c r="E1570" s="37"/>
      <c r="V1570" s="228"/>
      <c r="Y1570" s="46"/>
    </row>
    <row r="1571" spans="3:25" s="26" customFormat="1" ht="20.25" customHeight="1" x14ac:dyDescent="0.3">
      <c r="C1571" s="228"/>
      <c r="E1571" s="37"/>
      <c r="V1571" s="228"/>
      <c r="Y1571" s="46"/>
    </row>
    <row r="1572" spans="3:25" s="26" customFormat="1" ht="20.25" customHeight="1" x14ac:dyDescent="0.3">
      <c r="C1572" s="228"/>
      <c r="E1572" s="37"/>
      <c r="V1572" s="228"/>
      <c r="Y1572" s="46"/>
    </row>
    <row r="1573" spans="3:25" s="26" customFormat="1" ht="20.25" customHeight="1" x14ac:dyDescent="0.3">
      <c r="C1573" s="228"/>
      <c r="E1573" s="37"/>
      <c r="V1573" s="228"/>
      <c r="Y1573" s="46"/>
    </row>
    <row r="1574" spans="3:25" s="26" customFormat="1" ht="20.25" customHeight="1" x14ac:dyDescent="0.3">
      <c r="C1574" s="228"/>
      <c r="E1574" s="37"/>
      <c r="V1574" s="228"/>
      <c r="Y1574" s="46"/>
    </row>
    <row r="1575" spans="3:25" s="26" customFormat="1" ht="20.25" customHeight="1" x14ac:dyDescent="0.3">
      <c r="C1575" s="228"/>
      <c r="E1575" s="37"/>
      <c r="V1575" s="228"/>
      <c r="Y1575" s="46"/>
    </row>
    <row r="1576" spans="3:25" s="26" customFormat="1" ht="20.25" customHeight="1" x14ac:dyDescent="0.3">
      <c r="C1576" s="228"/>
      <c r="E1576" s="37"/>
      <c r="V1576" s="228"/>
      <c r="Y1576" s="46"/>
    </row>
    <row r="1577" spans="3:25" s="26" customFormat="1" ht="20.25" customHeight="1" x14ac:dyDescent="0.3">
      <c r="C1577" s="228"/>
      <c r="E1577" s="37"/>
      <c r="V1577" s="228"/>
      <c r="Y1577" s="46"/>
    </row>
    <row r="1578" spans="3:25" s="26" customFormat="1" ht="20.25" customHeight="1" x14ac:dyDescent="0.3">
      <c r="C1578" s="228"/>
      <c r="E1578" s="37"/>
      <c r="V1578" s="228"/>
      <c r="Y1578" s="46"/>
    </row>
    <row r="1579" spans="3:25" s="26" customFormat="1" ht="20.25" customHeight="1" x14ac:dyDescent="0.3">
      <c r="C1579" s="228"/>
      <c r="E1579" s="37"/>
      <c r="V1579" s="228"/>
      <c r="Y1579" s="46"/>
    </row>
    <row r="1580" spans="3:25" s="26" customFormat="1" ht="20.25" customHeight="1" x14ac:dyDescent="0.3">
      <c r="C1580" s="228"/>
      <c r="E1580" s="37"/>
      <c r="V1580" s="228"/>
      <c r="Y1580" s="46"/>
    </row>
    <row r="1581" spans="3:25" s="26" customFormat="1" ht="20.25" customHeight="1" x14ac:dyDescent="0.3">
      <c r="C1581" s="228"/>
      <c r="E1581" s="37"/>
      <c r="V1581" s="228"/>
      <c r="Y1581" s="46"/>
    </row>
    <row r="1582" spans="3:25" s="26" customFormat="1" ht="20.25" customHeight="1" x14ac:dyDescent="0.3">
      <c r="C1582" s="228"/>
      <c r="E1582" s="37"/>
      <c r="V1582" s="228"/>
      <c r="Y1582" s="46"/>
    </row>
    <row r="1583" spans="3:25" s="26" customFormat="1" ht="20.25" customHeight="1" x14ac:dyDescent="0.3">
      <c r="C1583" s="228"/>
      <c r="E1583" s="37"/>
      <c r="V1583" s="228"/>
      <c r="Y1583" s="46"/>
    </row>
    <row r="1584" spans="3:25" s="26" customFormat="1" ht="20.25" customHeight="1" x14ac:dyDescent="0.3">
      <c r="C1584" s="228"/>
      <c r="E1584" s="37"/>
      <c r="V1584" s="228"/>
      <c r="Y1584" s="46"/>
    </row>
    <row r="1585" spans="3:25" s="26" customFormat="1" ht="20.25" customHeight="1" x14ac:dyDescent="0.3">
      <c r="C1585" s="228"/>
      <c r="E1585" s="37"/>
      <c r="V1585" s="228"/>
      <c r="Y1585" s="46"/>
    </row>
    <row r="1586" spans="3:25" s="26" customFormat="1" ht="20.25" customHeight="1" x14ac:dyDescent="0.3">
      <c r="C1586" s="228"/>
      <c r="E1586" s="37"/>
      <c r="V1586" s="228"/>
      <c r="Y1586" s="46"/>
    </row>
    <row r="1587" spans="3:25" s="26" customFormat="1" ht="20.25" customHeight="1" x14ac:dyDescent="0.3">
      <c r="C1587" s="228"/>
      <c r="E1587" s="37"/>
      <c r="V1587" s="228"/>
      <c r="Y1587" s="46"/>
    </row>
    <row r="1588" spans="3:25" s="26" customFormat="1" ht="20.25" customHeight="1" x14ac:dyDescent="0.3">
      <c r="C1588" s="228"/>
      <c r="E1588" s="37"/>
      <c r="V1588" s="228"/>
      <c r="Y1588" s="46"/>
    </row>
    <row r="1589" spans="3:25" s="26" customFormat="1" ht="20.25" customHeight="1" x14ac:dyDescent="0.3">
      <c r="C1589" s="228"/>
      <c r="E1589" s="37"/>
      <c r="V1589" s="228"/>
      <c r="Y1589" s="46"/>
    </row>
    <row r="1590" spans="3:25" s="26" customFormat="1" ht="20.25" customHeight="1" x14ac:dyDescent="0.3">
      <c r="C1590" s="228"/>
      <c r="E1590" s="37"/>
      <c r="V1590" s="228"/>
      <c r="Y1590" s="46"/>
    </row>
    <row r="1591" spans="3:25" s="26" customFormat="1" ht="20.25" customHeight="1" x14ac:dyDescent="0.3">
      <c r="C1591" s="228"/>
      <c r="E1591" s="37"/>
      <c r="V1591" s="228"/>
      <c r="Y1591" s="46"/>
    </row>
    <row r="1592" spans="3:25" s="26" customFormat="1" ht="20.25" customHeight="1" x14ac:dyDescent="0.3">
      <c r="C1592" s="228"/>
      <c r="E1592" s="37"/>
      <c r="V1592" s="228"/>
      <c r="Y1592" s="46"/>
    </row>
    <row r="1593" spans="3:25" s="26" customFormat="1" ht="20.25" customHeight="1" x14ac:dyDescent="0.3">
      <c r="C1593" s="228"/>
      <c r="E1593" s="37"/>
      <c r="V1593" s="228"/>
      <c r="Y1593" s="46"/>
    </row>
    <row r="1594" spans="3:25" s="26" customFormat="1" ht="20.25" customHeight="1" x14ac:dyDescent="0.3">
      <c r="C1594" s="228"/>
      <c r="E1594" s="37"/>
      <c r="V1594" s="228"/>
      <c r="Y1594" s="46"/>
    </row>
    <row r="1595" spans="3:25" s="26" customFormat="1" ht="20.25" customHeight="1" x14ac:dyDescent="0.3">
      <c r="C1595" s="228"/>
      <c r="E1595" s="37"/>
      <c r="V1595" s="228"/>
      <c r="Y1595" s="46"/>
    </row>
    <row r="1596" spans="3:25" s="26" customFormat="1" ht="20.25" customHeight="1" x14ac:dyDescent="0.3">
      <c r="C1596" s="228"/>
      <c r="E1596" s="37"/>
      <c r="V1596" s="228"/>
      <c r="Y1596" s="46"/>
    </row>
    <row r="1597" spans="3:25" s="26" customFormat="1" ht="20.25" customHeight="1" x14ac:dyDescent="0.3">
      <c r="C1597" s="228"/>
      <c r="E1597" s="37"/>
      <c r="V1597" s="228"/>
      <c r="Y1597" s="46"/>
    </row>
    <row r="1598" spans="3:25" s="26" customFormat="1" ht="20.25" customHeight="1" x14ac:dyDescent="0.3">
      <c r="C1598" s="228"/>
      <c r="E1598" s="37"/>
      <c r="V1598" s="228"/>
      <c r="Y1598" s="46"/>
    </row>
    <row r="1599" spans="3:25" s="26" customFormat="1" ht="20.25" customHeight="1" x14ac:dyDescent="0.3">
      <c r="C1599" s="228"/>
      <c r="E1599" s="37"/>
      <c r="V1599" s="228"/>
      <c r="Y1599" s="46"/>
    </row>
    <row r="1600" spans="3:25" s="26" customFormat="1" ht="20.25" customHeight="1" x14ac:dyDescent="0.3">
      <c r="C1600" s="228"/>
      <c r="E1600" s="37"/>
      <c r="V1600" s="228"/>
      <c r="Y1600" s="46"/>
    </row>
    <row r="1601" spans="3:25" s="26" customFormat="1" ht="20.25" customHeight="1" x14ac:dyDescent="0.3">
      <c r="C1601" s="228"/>
      <c r="E1601" s="37"/>
      <c r="V1601" s="228"/>
      <c r="Y1601" s="46"/>
    </row>
    <row r="1602" spans="3:25" s="26" customFormat="1" ht="20.25" customHeight="1" x14ac:dyDescent="0.3">
      <c r="C1602" s="228"/>
      <c r="E1602" s="37"/>
      <c r="V1602" s="228"/>
      <c r="Y1602" s="46"/>
    </row>
    <row r="1603" spans="3:25" s="26" customFormat="1" ht="20.25" customHeight="1" x14ac:dyDescent="0.3">
      <c r="C1603" s="228"/>
      <c r="E1603" s="37"/>
      <c r="V1603" s="228"/>
      <c r="Y1603" s="46"/>
    </row>
    <row r="1604" spans="3:25" s="26" customFormat="1" ht="20.25" customHeight="1" x14ac:dyDescent="0.3">
      <c r="C1604" s="228"/>
      <c r="E1604" s="37"/>
      <c r="V1604" s="228"/>
      <c r="Y1604" s="46"/>
    </row>
    <row r="1605" spans="3:25" s="26" customFormat="1" ht="20.25" customHeight="1" x14ac:dyDescent="0.3">
      <c r="C1605" s="228"/>
      <c r="E1605" s="37"/>
      <c r="V1605" s="228"/>
      <c r="Y1605" s="46"/>
    </row>
    <row r="1606" spans="3:25" s="26" customFormat="1" ht="20.25" customHeight="1" x14ac:dyDescent="0.3">
      <c r="C1606" s="228"/>
      <c r="E1606" s="37"/>
      <c r="V1606" s="228"/>
      <c r="Y1606" s="46"/>
    </row>
    <row r="1607" spans="3:25" s="26" customFormat="1" ht="20.25" customHeight="1" x14ac:dyDescent="0.3">
      <c r="C1607" s="228"/>
      <c r="E1607" s="37"/>
      <c r="V1607" s="228"/>
      <c r="Y1607" s="46"/>
    </row>
    <row r="1608" spans="3:25" s="26" customFormat="1" ht="20.25" customHeight="1" x14ac:dyDescent="0.3">
      <c r="C1608" s="228"/>
      <c r="E1608" s="37"/>
      <c r="V1608" s="228"/>
      <c r="Y1608" s="46"/>
    </row>
    <row r="1609" spans="3:25" s="26" customFormat="1" ht="20.25" customHeight="1" x14ac:dyDescent="0.3">
      <c r="C1609" s="228"/>
      <c r="E1609" s="37"/>
      <c r="V1609" s="228"/>
      <c r="Y1609" s="46"/>
    </row>
    <row r="1610" spans="3:25" s="26" customFormat="1" ht="20.25" customHeight="1" x14ac:dyDescent="0.3">
      <c r="C1610" s="228"/>
      <c r="E1610" s="37"/>
      <c r="V1610" s="228"/>
      <c r="Y1610" s="46"/>
    </row>
    <row r="1611" spans="3:25" s="26" customFormat="1" ht="20.25" customHeight="1" x14ac:dyDescent="0.3">
      <c r="C1611" s="228"/>
      <c r="E1611" s="37"/>
      <c r="V1611" s="228"/>
      <c r="Y1611" s="46"/>
    </row>
    <row r="1612" spans="3:25" s="26" customFormat="1" ht="20.25" customHeight="1" x14ac:dyDescent="0.3">
      <c r="C1612" s="228"/>
      <c r="E1612" s="37"/>
      <c r="V1612" s="228"/>
      <c r="Y1612" s="46"/>
    </row>
    <row r="1613" spans="3:25" s="26" customFormat="1" ht="20.25" customHeight="1" x14ac:dyDescent="0.3">
      <c r="C1613" s="228"/>
      <c r="E1613" s="37"/>
      <c r="V1613" s="228"/>
      <c r="Y1613" s="46"/>
    </row>
    <row r="1614" spans="3:25" s="26" customFormat="1" ht="20.25" customHeight="1" x14ac:dyDescent="0.3">
      <c r="C1614" s="228"/>
      <c r="E1614" s="37"/>
      <c r="V1614" s="228"/>
      <c r="Y1614" s="46"/>
    </row>
    <row r="1615" spans="3:25" s="26" customFormat="1" ht="20.25" customHeight="1" x14ac:dyDescent="0.3">
      <c r="C1615" s="228"/>
      <c r="E1615" s="37"/>
      <c r="V1615" s="228"/>
      <c r="Y1615" s="46"/>
    </row>
    <row r="1616" spans="3:25" s="26" customFormat="1" ht="20.25" customHeight="1" x14ac:dyDescent="0.3">
      <c r="C1616" s="228"/>
      <c r="E1616" s="37"/>
      <c r="V1616" s="228"/>
      <c r="Y1616" s="46"/>
    </row>
    <row r="1617" spans="3:25" s="26" customFormat="1" ht="20.25" customHeight="1" x14ac:dyDescent="0.3">
      <c r="C1617" s="228"/>
      <c r="E1617" s="37"/>
      <c r="V1617" s="228"/>
      <c r="Y1617" s="46"/>
    </row>
    <row r="1618" spans="3:25" s="26" customFormat="1" ht="20.25" customHeight="1" x14ac:dyDescent="0.3">
      <c r="C1618" s="228"/>
      <c r="E1618" s="37"/>
      <c r="V1618" s="228"/>
      <c r="Y1618" s="46"/>
    </row>
    <row r="1619" spans="3:25" s="26" customFormat="1" ht="20.25" customHeight="1" x14ac:dyDescent="0.3">
      <c r="C1619" s="228"/>
      <c r="E1619" s="37"/>
      <c r="V1619" s="228"/>
      <c r="Y1619" s="46"/>
    </row>
    <row r="1620" spans="3:25" s="26" customFormat="1" ht="20.25" customHeight="1" x14ac:dyDescent="0.3">
      <c r="C1620" s="228"/>
      <c r="E1620" s="37"/>
      <c r="V1620" s="228"/>
      <c r="Y1620" s="46"/>
    </row>
    <row r="1621" spans="3:25" s="26" customFormat="1" ht="20.25" customHeight="1" x14ac:dyDescent="0.3">
      <c r="C1621" s="228"/>
      <c r="E1621" s="37"/>
      <c r="V1621" s="228"/>
      <c r="Y1621" s="46"/>
    </row>
    <row r="1622" spans="3:25" s="26" customFormat="1" ht="20.25" customHeight="1" x14ac:dyDescent="0.3">
      <c r="C1622" s="228"/>
      <c r="E1622" s="37"/>
      <c r="V1622" s="228"/>
      <c r="Y1622" s="46"/>
    </row>
    <row r="1623" spans="3:25" s="26" customFormat="1" ht="20.25" customHeight="1" x14ac:dyDescent="0.3">
      <c r="C1623" s="228"/>
      <c r="E1623" s="37"/>
      <c r="V1623" s="228"/>
      <c r="Y1623" s="46"/>
    </row>
    <row r="1624" spans="3:25" s="26" customFormat="1" ht="20.25" customHeight="1" x14ac:dyDescent="0.3">
      <c r="C1624" s="228"/>
      <c r="E1624" s="37"/>
      <c r="V1624" s="228"/>
      <c r="Y1624" s="46"/>
    </row>
    <row r="1625" spans="3:25" s="26" customFormat="1" ht="20.25" customHeight="1" x14ac:dyDescent="0.3">
      <c r="C1625" s="228"/>
      <c r="E1625" s="37"/>
      <c r="V1625" s="228"/>
      <c r="Y1625" s="46"/>
    </row>
    <row r="1626" spans="3:25" s="26" customFormat="1" ht="20.25" customHeight="1" x14ac:dyDescent="0.3">
      <c r="C1626" s="228"/>
      <c r="E1626" s="37"/>
      <c r="V1626" s="228"/>
      <c r="Y1626" s="46"/>
    </row>
    <row r="1627" spans="3:25" s="26" customFormat="1" ht="20.25" customHeight="1" x14ac:dyDescent="0.3">
      <c r="C1627" s="228"/>
      <c r="E1627" s="37"/>
      <c r="V1627" s="228"/>
      <c r="Y1627" s="46"/>
    </row>
    <row r="1628" spans="3:25" s="26" customFormat="1" ht="20.25" customHeight="1" x14ac:dyDescent="0.3">
      <c r="C1628" s="228"/>
      <c r="E1628" s="37"/>
      <c r="V1628" s="228"/>
      <c r="Y1628" s="46"/>
    </row>
    <row r="1629" spans="3:25" s="26" customFormat="1" ht="20.25" customHeight="1" x14ac:dyDescent="0.3">
      <c r="C1629" s="228"/>
      <c r="E1629" s="37"/>
      <c r="V1629" s="228"/>
      <c r="Y1629" s="46"/>
    </row>
    <row r="1630" spans="3:25" s="26" customFormat="1" ht="20.25" customHeight="1" x14ac:dyDescent="0.3">
      <c r="C1630" s="228"/>
      <c r="E1630" s="37"/>
      <c r="V1630" s="228"/>
      <c r="Y1630" s="46"/>
    </row>
    <row r="1631" spans="3:25" s="26" customFormat="1" ht="20.25" customHeight="1" x14ac:dyDescent="0.3">
      <c r="C1631" s="228"/>
      <c r="E1631" s="37"/>
      <c r="V1631" s="228"/>
      <c r="Y1631" s="46"/>
    </row>
    <row r="1632" spans="3:25" s="26" customFormat="1" ht="20.25" customHeight="1" x14ac:dyDescent="0.3">
      <c r="C1632" s="228"/>
      <c r="E1632" s="37"/>
      <c r="V1632" s="228"/>
      <c r="Y1632" s="46"/>
    </row>
    <row r="1633" spans="3:25" s="26" customFormat="1" ht="20.25" customHeight="1" x14ac:dyDescent="0.3">
      <c r="C1633" s="228"/>
      <c r="E1633" s="37"/>
      <c r="V1633" s="228"/>
      <c r="Y1633" s="46"/>
    </row>
    <row r="1634" spans="3:25" s="26" customFormat="1" ht="20.25" customHeight="1" x14ac:dyDescent="0.3">
      <c r="C1634" s="228"/>
      <c r="E1634" s="37"/>
      <c r="V1634" s="228"/>
      <c r="Y1634" s="46"/>
    </row>
    <row r="1635" spans="3:25" s="26" customFormat="1" ht="20.25" customHeight="1" x14ac:dyDescent="0.3">
      <c r="C1635" s="228"/>
      <c r="E1635" s="37"/>
      <c r="V1635" s="228"/>
      <c r="Y1635" s="46"/>
    </row>
    <row r="1636" spans="3:25" s="26" customFormat="1" ht="20.25" customHeight="1" x14ac:dyDescent="0.3">
      <c r="C1636" s="228"/>
      <c r="E1636" s="37"/>
      <c r="V1636" s="228"/>
      <c r="Y1636" s="46"/>
    </row>
    <row r="1637" spans="3:25" s="26" customFormat="1" ht="20.25" customHeight="1" x14ac:dyDescent="0.3">
      <c r="C1637" s="228"/>
      <c r="E1637" s="37"/>
      <c r="V1637" s="228"/>
      <c r="Y1637" s="46"/>
    </row>
    <row r="1638" spans="3:25" s="26" customFormat="1" ht="20.25" customHeight="1" x14ac:dyDescent="0.3">
      <c r="C1638" s="228"/>
      <c r="E1638" s="37"/>
      <c r="V1638" s="228"/>
      <c r="Y1638" s="46"/>
    </row>
    <row r="1639" spans="3:25" s="26" customFormat="1" ht="20.25" customHeight="1" x14ac:dyDescent="0.3">
      <c r="C1639" s="228"/>
      <c r="E1639" s="37"/>
      <c r="V1639" s="228"/>
      <c r="Y1639" s="46"/>
    </row>
    <row r="1640" spans="3:25" s="26" customFormat="1" ht="20.25" customHeight="1" x14ac:dyDescent="0.3">
      <c r="C1640" s="228"/>
      <c r="E1640" s="37"/>
      <c r="V1640" s="228"/>
      <c r="Y1640" s="46"/>
    </row>
    <row r="1641" spans="3:25" s="26" customFormat="1" ht="20.25" customHeight="1" x14ac:dyDescent="0.3">
      <c r="C1641" s="228"/>
      <c r="E1641" s="37"/>
      <c r="V1641" s="228"/>
      <c r="Y1641" s="46"/>
    </row>
    <row r="1642" spans="3:25" s="26" customFormat="1" ht="20.25" customHeight="1" x14ac:dyDescent="0.3">
      <c r="C1642" s="228"/>
      <c r="E1642" s="37"/>
      <c r="V1642" s="228"/>
      <c r="Y1642" s="46"/>
    </row>
    <row r="1643" spans="3:25" s="26" customFormat="1" ht="20.25" customHeight="1" x14ac:dyDescent="0.3">
      <c r="C1643" s="228"/>
      <c r="E1643" s="37"/>
      <c r="V1643" s="228"/>
      <c r="Y1643" s="46"/>
    </row>
    <row r="1644" spans="3:25" s="26" customFormat="1" ht="20.25" customHeight="1" x14ac:dyDescent="0.3">
      <c r="C1644" s="228"/>
      <c r="E1644" s="37"/>
      <c r="V1644" s="228"/>
      <c r="Y1644" s="46"/>
    </row>
    <row r="1645" spans="3:25" s="26" customFormat="1" ht="20.25" customHeight="1" x14ac:dyDescent="0.3">
      <c r="C1645" s="228"/>
      <c r="E1645" s="37"/>
      <c r="V1645" s="228"/>
      <c r="Y1645" s="46"/>
    </row>
    <row r="1646" spans="3:25" s="26" customFormat="1" ht="20.25" customHeight="1" x14ac:dyDescent="0.3">
      <c r="C1646" s="228"/>
      <c r="E1646" s="37"/>
      <c r="V1646" s="228"/>
      <c r="Y1646" s="46"/>
    </row>
    <row r="1647" spans="3:25" s="26" customFormat="1" ht="20.25" customHeight="1" x14ac:dyDescent="0.3">
      <c r="C1647" s="228"/>
      <c r="E1647" s="37"/>
      <c r="V1647" s="228"/>
      <c r="Y1647" s="46"/>
    </row>
    <row r="1648" spans="3:25" s="26" customFormat="1" ht="20.25" customHeight="1" x14ac:dyDescent="0.3">
      <c r="C1648" s="228"/>
      <c r="E1648" s="37"/>
      <c r="V1648" s="228"/>
      <c r="Y1648" s="46"/>
    </row>
    <row r="1649" spans="3:25" s="26" customFormat="1" ht="20.25" customHeight="1" x14ac:dyDescent="0.3">
      <c r="C1649" s="228"/>
      <c r="E1649" s="37"/>
      <c r="V1649" s="228"/>
      <c r="Y1649" s="46"/>
    </row>
    <row r="1650" spans="3:25" s="26" customFormat="1" ht="20.25" customHeight="1" x14ac:dyDescent="0.3">
      <c r="C1650" s="228"/>
      <c r="E1650" s="37"/>
      <c r="V1650" s="228"/>
      <c r="Y1650" s="46"/>
    </row>
    <row r="1651" spans="3:25" s="26" customFormat="1" ht="20.25" customHeight="1" x14ac:dyDescent="0.3">
      <c r="C1651" s="228"/>
      <c r="E1651" s="37"/>
      <c r="V1651" s="228"/>
      <c r="Y1651" s="46"/>
    </row>
    <row r="1652" spans="3:25" s="26" customFormat="1" ht="20.25" customHeight="1" x14ac:dyDescent="0.3">
      <c r="C1652" s="228"/>
      <c r="E1652" s="37"/>
      <c r="V1652" s="228"/>
      <c r="Y1652" s="46"/>
    </row>
    <row r="1653" spans="3:25" s="26" customFormat="1" ht="20.25" customHeight="1" x14ac:dyDescent="0.3">
      <c r="C1653" s="228"/>
      <c r="E1653" s="37"/>
      <c r="V1653" s="228"/>
      <c r="Y1653" s="46"/>
    </row>
    <row r="1654" spans="3:25" s="26" customFormat="1" ht="20.25" customHeight="1" x14ac:dyDescent="0.3">
      <c r="C1654" s="228"/>
      <c r="E1654" s="37"/>
      <c r="V1654" s="228"/>
      <c r="Y1654" s="46"/>
    </row>
    <row r="1655" spans="3:25" s="26" customFormat="1" ht="20.25" customHeight="1" x14ac:dyDescent="0.3">
      <c r="C1655" s="228"/>
      <c r="E1655" s="37"/>
      <c r="V1655" s="228"/>
      <c r="Y1655" s="46"/>
    </row>
    <row r="1656" spans="3:25" s="26" customFormat="1" ht="20.25" customHeight="1" x14ac:dyDescent="0.3">
      <c r="C1656" s="228"/>
      <c r="E1656" s="37"/>
      <c r="V1656" s="228"/>
      <c r="Y1656" s="46"/>
    </row>
    <row r="1657" spans="3:25" s="26" customFormat="1" ht="20.25" customHeight="1" x14ac:dyDescent="0.3">
      <c r="C1657" s="228"/>
      <c r="E1657" s="37"/>
      <c r="V1657" s="228"/>
      <c r="Y1657" s="46"/>
    </row>
    <row r="1658" spans="3:25" s="26" customFormat="1" ht="20.25" customHeight="1" x14ac:dyDescent="0.3">
      <c r="C1658" s="228"/>
      <c r="E1658" s="37"/>
      <c r="V1658" s="228"/>
      <c r="Y1658" s="46"/>
    </row>
    <row r="1659" spans="3:25" s="26" customFormat="1" ht="20.25" customHeight="1" x14ac:dyDescent="0.3">
      <c r="C1659" s="228"/>
      <c r="E1659" s="37"/>
      <c r="V1659" s="228"/>
      <c r="Y1659" s="46"/>
    </row>
    <row r="1660" spans="3:25" s="26" customFormat="1" ht="20.25" customHeight="1" x14ac:dyDescent="0.3">
      <c r="C1660" s="228"/>
      <c r="E1660" s="37"/>
      <c r="V1660" s="228"/>
      <c r="Y1660" s="46"/>
    </row>
    <row r="1661" spans="3:25" s="26" customFormat="1" ht="20.25" customHeight="1" x14ac:dyDescent="0.3">
      <c r="C1661" s="228"/>
      <c r="E1661" s="37"/>
      <c r="V1661" s="228"/>
      <c r="Y1661" s="46"/>
    </row>
    <row r="1662" spans="3:25" s="26" customFormat="1" ht="20.25" customHeight="1" x14ac:dyDescent="0.3">
      <c r="C1662" s="228"/>
      <c r="E1662" s="37"/>
      <c r="V1662" s="228"/>
      <c r="Y1662" s="46"/>
    </row>
    <row r="1663" spans="3:25" s="26" customFormat="1" ht="20.25" customHeight="1" x14ac:dyDescent="0.3">
      <c r="C1663" s="228"/>
      <c r="E1663" s="37"/>
      <c r="V1663" s="228"/>
      <c r="Y1663" s="46"/>
    </row>
    <row r="1664" spans="3:25" s="26" customFormat="1" ht="20.25" customHeight="1" x14ac:dyDescent="0.3">
      <c r="C1664" s="228"/>
      <c r="E1664" s="37"/>
      <c r="V1664" s="228"/>
      <c r="Y1664" s="46"/>
    </row>
    <row r="1665" spans="3:25" s="26" customFormat="1" ht="20.25" customHeight="1" x14ac:dyDescent="0.3">
      <c r="C1665" s="228"/>
      <c r="E1665" s="37"/>
      <c r="V1665" s="228"/>
      <c r="Y1665" s="46"/>
    </row>
    <row r="1666" spans="3:25" s="26" customFormat="1" ht="20.25" customHeight="1" x14ac:dyDescent="0.3">
      <c r="C1666" s="228"/>
      <c r="E1666" s="37"/>
      <c r="V1666" s="228"/>
      <c r="Y1666" s="46"/>
    </row>
    <row r="1667" spans="3:25" s="26" customFormat="1" ht="20.25" customHeight="1" x14ac:dyDescent="0.3">
      <c r="C1667" s="228"/>
      <c r="E1667" s="37"/>
      <c r="V1667" s="228"/>
      <c r="Y1667" s="46"/>
    </row>
    <row r="1668" spans="3:25" s="26" customFormat="1" ht="20.25" customHeight="1" x14ac:dyDescent="0.3">
      <c r="C1668" s="228"/>
      <c r="E1668" s="37"/>
      <c r="V1668" s="228"/>
      <c r="Y1668" s="46"/>
    </row>
    <row r="1669" spans="3:25" s="26" customFormat="1" ht="20.25" customHeight="1" x14ac:dyDescent="0.3">
      <c r="C1669" s="228"/>
      <c r="E1669" s="37"/>
      <c r="V1669" s="228"/>
      <c r="Y1669" s="46"/>
    </row>
    <row r="1670" spans="3:25" s="26" customFormat="1" ht="20.25" customHeight="1" x14ac:dyDescent="0.3">
      <c r="C1670" s="228"/>
      <c r="E1670" s="37"/>
      <c r="V1670" s="228"/>
      <c r="Y1670" s="46"/>
    </row>
    <row r="1671" spans="3:25" s="26" customFormat="1" ht="20.25" customHeight="1" x14ac:dyDescent="0.3">
      <c r="C1671" s="228"/>
      <c r="E1671" s="37"/>
      <c r="V1671" s="228"/>
      <c r="Y1671" s="46"/>
    </row>
    <row r="1672" spans="3:25" s="26" customFormat="1" ht="20.25" customHeight="1" x14ac:dyDescent="0.3">
      <c r="C1672" s="228"/>
      <c r="E1672" s="37"/>
      <c r="V1672" s="228"/>
      <c r="Y1672" s="46"/>
    </row>
    <row r="1673" spans="3:25" s="26" customFormat="1" ht="20.25" customHeight="1" x14ac:dyDescent="0.3">
      <c r="C1673" s="228"/>
      <c r="E1673" s="37"/>
      <c r="V1673" s="228"/>
      <c r="Y1673" s="46"/>
    </row>
    <row r="1674" spans="3:25" s="26" customFormat="1" ht="20.25" customHeight="1" x14ac:dyDescent="0.3">
      <c r="C1674" s="228"/>
      <c r="E1674" s="37"/>
      <c r="V1674" s="228"/>
      <c r="Y1674" s="46"/>
    </row>
    <row r="1675" spans="3:25" s="26" customFormat="1" ht="20.25" customHeight="1" x14ac:dyDescent="0.3">
      <c r="C1675" s="228"/>
      <c r="E1675" s="37"/>
      <c r="V1675" s="228"/>
      <c r="Y1675" s="46"/>
    </row>
    <row r="1676" spans="3:25" s="26" customFormat="1" ht="20.25" customHeight="1" x14ac:dyDescent="0.3">
      <c r="C1676" s="228"/>
      <c r="E1676" s="37"/>
      <c r="V1676" s="228"/>
      <c r="Y1676" s="46"/>
    </row>
    <row r="1677" spans="3:25" s="26" customFormat="1" ht="20.25" customHeight="1" x14ac:dyDescent="0.3">
      <c r="C1677" s="228"/>
      <c r="E1677" s="37"/>
      <c r="V1677" s="228"/>
      <c r="Y1677" s="46"/>
    </row>
    <row r="1678" spans="3:25" s="26" customFormat="1" ht="20.25" customHeight="1" x14ac:dyDescent="0.3">
      <c r="C1678" s="228"/>
      <c r="E1678" s="37"/>
      <c r="V1678" s="228"/>
      <c r="Y1678" s="46"/>
    </row>
    <row r="1679" spans="3:25" s="26" customFormat="1" ht="20.25" customHeight="1" x14ac:dyDescent="0.3">
      <c r="C1679" s="228"/>
      <c r="E1679" s="37"/>
      <c r="V1679" s="228"/>
      <c r="Y1679" s="46"/>
    </row>
    <row r="1680" spans="3:25" s="26" customFormat="1" ht="20.25" customHeight="1" x14ac:dyDescent="0.3">
      <c r="C1680" s="228"/>
      <c r="E1680" s="37"/>
      <c r="V1680" s="228"/>
      <c r="Y1680" s="46"/>
    </row>
    <row r="1681" spans="3:25" s="26" customFormat="1" ht="20.25" customHeight="1" x14ac:dyDescent="0.3">
      <c r="C1681" s="228"/>
      <c r="E1681" s="37"/>
      <c r="V1681" s="228"/>
      <c r="Y1681" s="46"/>
    </row>
    <row r="1682" spans="3:25" s="26" customFormat="1" ht="20.25" customHeight="1" x14ac:dyDescent="0.3">
      <c r="C1682" s="228"/>
      <c r="E1682" s="37"/>
      <c r="V1682" s="228"/>
      <c r="Y1682" s="46"/>
    </row>
    <row r="1683" spans="3:25" s="26" customFormat="1" ht="20.25" customHeight="1" x14ac:dyDescent="0.3">
      <c r="C1683" s="228"/>
      <c r="E1683" s="37"/>
      <c r="V1683" s="228"/>
      <c r="Y1683" s="46"/>
    </row>
    <row r="1684" spans="3:25" s="26" customFormat="1" ht="20.25" customHeight="1" x14ac:dyDescent="0.3">
      <c r="C1684" s="228"/>
      <c r="E1684" s="37"/>
      <c r="V1684" s="228"/>
      <c r="Y1684" s="46"/>
    </row>
    <row r="1685" spans="3:25" s="26" customFormat="1" ht="20.25" customHeight="1" x14ac:dyDescent="0.3">
      <c r="C1685" s="228"/>
      <c r="E1685" s="37"/>
      <c r="V1685" s="228"/>
      <c r="Y1685" s="46"/>
    </row>
    <row r="1686" spans="3:25" s="26" customFormat="1" ht="20.25" customHeight="1" x14ac:dyDescent="0.3">
      <c r="C1686" s="228"/>
      <c r="E1686" s="37"/>
      <c r="V1686" s="228"/>
      <c r="Y1686" s="46"/>
    </row>
    <row r="1687" spans="3:25" s="26" customFormat="1" ht="20.25" customHeight="1" x14ac:dyDescent="0.3">
      <c r="C1687" s="228"/>
      <c r="E1687" s="37"/>
      <c r="V1687" s="228"/>
      <c r="Y1687" s="46"/>
    </row>
    <row r="1688" spans="3:25" s="26" customFormat="1" ht="20.25" customHeight="1" x14ac:dyDescent="0.3">
      <c r="C1688" s="228"/>
      <c r="E1688" s="37"/>
      <c r="V1688" s="228"/>
      <c r="Y1688" s="46"/>
    </row>
    <row r="1689" spans="3:25" s="26" customFormat="1" ht="20.25" customHeight="1" x14ac:dyDescent="0.3">
      <c r="C1689" s="228"/>
      <c r="E1689" s="37"/>
      <c r="V1689" s="228"/>
      <c r="Y1689" s="46"/>
    </row>
    <row r="1690" spans="3:25" s="26" customFormat="1" ht="20.25" customHeight="1" x14ac:dyDescent="0.3">
      <c r="C1690" s="228"/>
      <c r="E1690" s="37"/>
      <c r="V1690" s="228"/>
      <c r="Y1690" s="46"/>
    </row>
    <row r="1691" spans="3:25" s="26" customFormat="1" ht="20.25" customHeight="1" x14ac:dyDescent="0.3">
      <c r="C1691" s="228"/>
      <c r="E1691" s="37"/>
      <c r="V1691" s="228"/>
      <c r="Y1691" s="46"/>
    </row>
    <row r="1692" spans="3:25" s="26" customFormat="1" ht="20.25" customHeight="1" x14ac:dyDescent="0.3">
      <c r="C1692" s="228"/>
      <c r="E1692" s="37"/>
      <c r="V1692" s="228"/>
      <c r="Y1692" s="46"/>
    </row>
    <row r="1693" spans="3:25" s="26" customFormat="1" ht="20.25" customHeight="1" x14ac:dyDescent="0.3">
      <c r="C1693" s="228"/>
      <c r="E1693" s="37"/>
      <c r="V1693" s="228"/>
      <c r="Y1693" s="46"/>
    </row>
    <row r="1694" spans="3:25" s="26" customFormat="1" ht="20.25" customHeight="1" x14ac:dyDescent="0.3">
      <c r="C1694" s="228"/>
      <c r="E1694" s="37"/>
      <c r="V1694" s="228"/>
      <c r="Y1694" s="46"/>
    </row>
    <row r="1695" spans="3:25" s="26" customFormat="1" ht="20.25" customHeight="1" x14ac:dyDescent="0.3">
      <c r="C1695" s="228"/>
      <c r="E1695" s="37"/>
      <c r="V1695" s="228"/>
      <c r="Y1695" s="46"/>
    </row>
    <row r="1696" spans="3:25" s="26" customFormat="1" ht="20.25" customHeight="1" x14ac:dyDescent="0.3">
      <c r="C1696" s="228"/>
      <c r="E1696" s="37"/>
      <c r="V1696" s="228"/>
      <c r="Y1696" s="46"/>
    </row>
    <row r="1697" spans="3:25" s="26" customFormat="1" ht="20.25" customHeight="1" x14ac:dyDescent="0.3">
      <c r="C1697" s="228"/>
      <c r="E1697" s="37"/>
      <c r="V1697" s="228"/>
      <c r="Y1697" s="46"/>
    </row>
    <row r="1698" spans="3:25" s="26" customFormat="1" ht="20.25" customHeight="1" x14ac:dyDescent="0.3">
      <c r="C1698" s="228"/>
      <c r="E1698" s="37"/>
      <c r="V1698" s="228"/>
      <c r="Y1698" s="46"/>
    </row>
    <row r="1699" spans="3:25" s="26" customFormat="1" ht="20.25" customHeight="1" x14ac:dyDescent="0.3">
      <c r="C1699" s="228"/>
      <c r="E1699" s="37"/>
      <c r="V1699" s="228"/>
      <c r="Y1699" s="46"/>
    </row>
    <row r="1700" spans="3:25" s="26" customFormat="1" ht="20.25" customHeight="1" x14ac:dyDescent="0.3">
      <c r="C1700" s="228"/>
      <c r="E1700" s="37"/>
      <c r="V1700" s="228"/>
      <c r="Y1700" s="46"/>
    </row>
    <row r="1701" spans="3:25" s="26" customFormat="1" ht="20.25" customHeight="1" x14ac:dyDescent="0.3">
      <c r="C1701" s="228"/>
      <c r="E1701" s="37"/>
      <c r="V1701" s="228"/>
      <c r="Y1701" s="46"/>
    </row>
    <row r="1702" spans="3:25" s="26" customFormat="1" ht="20.25" customHeight="1" x14ac:dyDescent="0.3">
      <c r="C1702" s="228"/>
      <c r="E1702" s="37"/>
      <c r="V1702" s="228"/>
      <c r="Y1702" s="46"/>
    </row>
    <row r="1703" spans="3:25" s="26" customFormat="1" ht="20.25" customHeight="1" x14ac:dyDescent="0.3">
      <c r="C1703" s="228"/>
      <c r="E1703" s="37"/>
      <c r="V1703" s="228"/>
      <c r="Y1703" s="46"/>
    </row>
    <row r="1704" spans="3:25" s="26" customFormat="1" ht="20.25" customHeight="1" x14ac:dyDescent="0.3">
      <c r="C1704" s="228"/>
      <c r="E1704" s="37"/>
      <c r="V1704" s="228"/>
      <c r="Y1704" s="46"/>
    </row>
    <row r="1705" spans="3:25" s="26" customFormat="1" ht="20.25" customHeight="1" x14ac:dyDescent="0.3">
      <c r="C1705" s="228"/>
      <c r="E1705" s="37"/>
      <c r="V1705" s="228"/>
      <c r="Y1705" s="46"/>
    </row>
    <row r="1706" spans="3:25" s="26" customFormat="1" ht="20.25" customHeight="1" x14ac:dyDescent="0.3">
      <c r="C1706" s="228"/>
      <c r="E1706" s="37"/>
      <c r="V1706" s="228"/>
      <c r="Y1706" s="46"/>
    </row>
    <row r="1707" spans="3:25" s="26" customFormat="1" ht="20.25" customHeight="1" x14ac:dyDescent="0.3">
      <c r="C1707" s="228"/>
      <c r="E1707" s="37"/>
      <c r="V1707" s="228"/>
      <c r="Y1707" s="46"/>
    </row>
    <row r="1708" spans="3:25" s="26" customFormat="1" ht="20.25" customHeight="1" x14ac:dyDescent="0.3">
      <c r="C1708" s="228"/>
      <c r="E1708" s="37"/>
      <c r="V1708" s="228"/>
      <c r="Y1708" s="46"/>
    </row>
    <row r="1709" spans="3:25" s="26" customFormat="1" ht="20.25" customHeight="1" x14ac:dyDescent="0.3">
      <c r="C1709" s="228"/>
      <c r="E1709" s="37"/>
      <c r="V1709" s="228"/>
      <c r="Y1709" s="46"/>
    </row>
    <row r="1710" spans="3:25" s="26" customFormat="1" ht="20.25" customHeight="1" x14ac:dyDescent="0.3">
      <c r="C1710" s="228"/>
      <c r="E1710" s="37"/>
      <c r="V1710" s="228"/>
      <c r="Y1710" s="46"/>
    </row>
    <row r="1711" spans="3:25" s="26" customFormat="1" ht="20.25" customHeight="1" x14ac:dyDescent="0.3">
      <c r="C1711" s="228"/>
      <c r="E1711" s="37"/>
      <c r="V1711" s="228"/>
      <c r="Y1711" s="46"/>
    </row>
    <row r="1712" spans="3:25" s="26" customFormat="1" ht="20.25" customHeight="1" x14ac:dyDescent="0.3">
      <c r="C1712" s="228"/>
      <c r="E1712" s="37"/>
      <c r="V1712" s="228"/>
      <c r="Y1712" s="46"/>
    </row>
    <row r="1713" spans="3:25" s="26" customFormat="1" ht="20.25" customHeight="1" x14ac:dyDescent="0.3">
      <c r="C1713" s="228"/>
      <c r="E1713" s="37"/>
      <c r="V1713" s="228"/>
      <c r="Y1713" s="46"/>
    </row>
    <row r="1714" spans="3:25" s="26" customFormat="1" ht="20.25" customHeight="1" x14ac:dyDescent="0.3">
      <c r="C1714" s="228"/>
      <c r="E1714" s="37"/>
      <c r="V1714" s="228"/>
      <c r="Y1714" s="46"/>
    </row>
    <row r="1715" spans="3:25" s="26" customFormat="1" ht="20.25" customHeight="1" x14ac:dyDescent="0.3">
      <c r="C1715" s="228"/>
      <c r="E1715" s="37"/>
      <c r="V1715" s="228"/>
      <c r="Y1715" s="46"/>
    </row>
    <row r="1716" spans="3:25" s="26" customFormat="1" ht="20.25" customHeight="1" x14ac:dyDescent="0.3">
      <c r="C1716" s="228"/>
      <c r="E1716" s="37"/>
      <c r="V1716" s="228"/>
      <c r="Y1716" s="46"/>
    </row>
    <row r="1717" spans="3:25" s="26" customFormat="1" ht="20.25" customHeight="1" x14ac:dyDescent="0.3">
      <c r="C1717" s="228"/>
      <c r="E1717" s="37"/>
      <c r="V1717" s="228"/>
      <c r="Y1717" s="46"/>
    </row>
    <row r="1718" spans="3:25" s="26" customFormat="1" ht="20.25" customHeight="1" x14ac:dyDescent="0.3">
      <c r="C1718" s="228"/>
      <c r="E1718" s="37"/>
      <c r="V1718" s="228"/>
      <c r="Y1718" s="46"/>
    </row>
    <row r="1719" spans="3:25" s="26" customFormat="1" ht="20.25" customHeight="1" x14ac:dyDescent="0.3">
      <c r="C1719" s="228"/>
      <c r="E1719" s="37"/>
      <c r="V1719" s="228"/>
      <c r="Y1719" s="46"/>
    </row>
    <row r="1720" spans="3:25" s="26" customFormat="1" ht="20.25" customHeight="1" x14ac:dyDescent="0.3">
      <c r="C1720" s="228"/>
      <c r="E1720" s="37"/>
      <c r="V1720" s="228"/>
      <c r="Y1720" s="46"/>
    </row>
    <row r="1721" spans="3:25" s="26" customFormat="1" ht="20.25" customHeight="1" x14ac:dyDescent="0.3">
      <c r="C1721" s="228"/>
      <c r="E1721" s="37"/>
      <c r="V1721" s="228"/>
      <c r="Y1721" s="46"/>
    </row>
    <row r="1722" spans="3:25" s="26" customFormat="1" ht="20.25" customHeight="1" x14ac:dyDescent="0.3">
      <c r="C1722" s="228"/>
      <c r="E1722" s="37"/>
      <c r="V1722" s="228"/>
      <c r="Y1722" s="46"/>
    </row>
    <row r="1723" spans="3:25" s="26" customFormat="1" ht="20.25" customHeight="1" x14ac:dyDescent="0.3">
      <c r="C1723" s="228"/>
      <c r="E1723" s="37"/>
      <c r="V1723" s="228"/>
      <c r="Y1723" s="46"/>
    </row>
    <row r="1724" spans="3:25" s="26" customFormat="1" ht="20.25" customHeight="1" x14ac:dyDescent="0.3">
      <c r="C1724" s="228"/>
      <c r="E1724" s="37"/>
      <c r="V1724" s="228"/>
      <c r="Y1724" s="46"/>
    </row>
    <row r="1725" spans="3:25" s="26" customFormat="1" ht="20.25" customHeight="1" x14ac:dyDescent="0.3">
      <c r="C1725" s="228"/>
      <c r="E1725" s="37"/>
      <c r="V1725" s="228"/>
      <c r="Y1725" s="46"/>
    </row>
    <row r="1726" spans="3:25" s="26" customFormat="1" ht="20.25" customHeight="1" x14ac:dyDescent="0.3">
      <c r="C1726" s="228"/>
      <c r="E1726" s="37"/>
      <c r="V1726" s="228"/>
      <c r="Y1726" s="46"/>
    </row>
    <row r="1727" spans="3:25" s="26" customFormat="1" ht="20.25" customHeight="1" x14ac:dyDescent="0.3">
      <c r="C1727" s="228"/>
      <c r="E1727" s="37"/>
      <c r="V1727" s="228"/>
      <c r="Y1727" s="46"/>
    </row>
    <row r="1728" spans="3:25" s="26" customFormat="1" ht="20.25" customHeight="1" x14ac:dyDescent="0.3">
      <c r="C1728" s="228"/>
      <c r="E1728" s="37"/>
      <c r="V1728" s="228"/>
      <c r="Y1728" s="46"/>
    </row>
    <row r="1729" spans="3:25" s="26" customFormat="1" ht="20.25" customHeight="1" x14ac:dyDescent="0.3">
      <c r="C1729" s="228"/>
      <c r="E1729" s="37"/>
      <c r="V1729" s="228"/>
      <c r="Y1729" s="46"/>
    </row>
    <row r="1730" spans="3:25" s="26" customFormat="1" ht="20.25" customHeight="1" x14ac:dyDescent="0.3">
      <c r="C1730" s="228"/>
      <c r="E1730" s="37"/>
      <c r="V1730" s="228"/>
      <c r="Y1730" s="46"/>
    </row>
    <row r="1731" spans="3:25" s="26" customFormat="1" ht="20.25" customHeight="1" x14ac:dyDescent="0.3">
      <c r="C1731" s="228"/>
      <c r="E1731" s="37"/>
      <c r="V1731" s="228"/>
      <c r="Y1731" s="46"/>
    </row>
    <row r="1732" spans="3:25" s="26" customFormat="1" ht="20.25" customHeight="1" x14ac:dyDescent="0.3">
      <c r="C1732" s="228"/>
      <c r="E1732" s="37"/>
      <c r="V1732" s="228"/>
      <c r="Y1732" s="46"/>
    </row>
    <row r="1733" spans="3:25" s="26" customFormat="1" ht="20.25" customHeight="1" x14ac:dyDescent="0.3">
      <c r="C1733" s="228"/>
      <c r="E1733" s="37"/>
      <c r="V1733" s="228"/>
      <c r="Y1733" s="46"/>
    </row>
    <row r="1734" spans="3:25" s="26" customFormat="1" ht="20.25" customHeight="1" x14ac:dyDescent="0.3">
      <c r="C1734" s="228"/>
      <c r="E1734" s="37"/>
      <c r="V1734" s="228"/>
      <c r="Y1734" s="46"/>
    </row>
    <row r="1735" spans="3:25" s="26" customFormat="1" ht="20.25" customHeight="1" x14ac:dyDescent="0.3">
      <c r="C1735" s="228"/>
      <c r="E1735" s="37"/>
      <c r="V1735" s="228"/>
      <c r="Y1735" s="46"/>
    </row>
    <row r="1736" spans="3:25" s="26" customFormat="1" ht="20.25" customHeight="1" x14ac:dyDescent="0.3">
      <c r="C1736" s="228"/>
      <c r="E1736" s="37"/>
      <c r="V1736" s="228"/>
      <c r="Y1736" s="46"/>
    </row>
    <row r="1737" spans="3:25" s="26" customFormat="1" ht="20.25" customHeight="1" x14ac:dyDescent="0.3">
      <c r="C1737" s="228"/>
      <c r="E1737" s="37"/>
      <c r="V1737" s="228"/>
      <c r="Y1737" s="46"/>
    </row>
    <row r="1738" spans="3:25" s="26" customFormat="1" ht="20.25" customHeight="1" x14ac:dyDescent="0.3">
      <c r="C1738" s="228"/>
      <c r="E1738" s="37"/>
      <c r="V1738" s="228"/>
      <c r="Y1738" s="46"/>
    </row>
    <row r="1739" spans="3:25" s="26" customFormat="1" ht="20.25" customHeight="1" x14ac:dyDescent="0.3">
      <c r="C1739" s="228"/>
      <c r="E1739" s="37"/>
      <c r="V1739" s="228"/>
      <c r="Y1739" s="46"/>
    </row>
    <row r="1740" spans="3:25" s="26" customFormat="1" ht="20.25" customHeight="1" x14ac:dyDescent="0.3">
      <c r="C1740" s="228"/>
      <c r="E1740" s="37"/>
      <c r="V1740" s="228"/>
      <c r="Y1740" s="46"/>
    </row>
    <row r="1741" spans="3:25" s="26" customFormat="1" ht="20.25" customHeight="1" x14ac:dyDescent="0.3">
      <c r="C1741" s="228"/>
      <c r="E1741" s="37"/>
      <c r="V1741" s="228"/>
      <c r="Y1741" s="46"/>
    </row>
    <row r="1742" spans="3:25" s="26" customFormat="1" ht="20.25" customHeight="1" x14ac:dyDescent="0.3">
      <c r="C1742" s="228"/>
      <c r="E1742" s="37"/>
      <c r="V1742" s="228"/>
      <c r="Y1742" s="46"/>
    </row>
    <row r="1743" spans="3:25" s="26" customFormat="1" ht="20.25" customHeight="1" x14ac:dyDescent="0.3">
      <c r="C1743" s="228"/>
      <c r="E1743" s="37"/>
      <c r="V1743" s="228"/>
      <c r="Y1743" s="46"/>
    </row>
    <row r="1744" spans="3:25" s="26" customFormat="1" ht="20.25" customHeight="1" x14ac:dyDescent="0.3">
      <c r="C1744" s="228"/>
      <c r="E1744" s="37"/>
      <c r="V1744" s="228"/>
      <c r="Y1744" s="46"/>
    </row>
    <row r="1745" spans="3:25" s="26" customFormat="1" ht="20.25" customHeight="1" x14ac:dyDescent="0.3">
      <c r="C1745" s="228"/>
      <c r="E1745" s="37"/>
      <c r="V1745" s="228"/>
      <c r="Y1745" s="46"/>
    </row>
    <row r="1746" spans="3:25" s="26" customFormat="1" ht="20.25" customHeight="1" x14ac:dyDescent="0.3">
      <c r="C1746" s="228"/>
      <c r="E1746" s="37"/>
      <c r="V1746" s="228"/>
      <c r="Y1746" s="46"/>
    </row>
    <row r="1747" spans="3:25" s="26" customFormat="1" ht="20.25" customHeight="1" x14ac:dyDescent="0.3">
      <c r="C1747" s="228"/>
      <c r="E1747" s="37"/>
      <c r="V1747" s="228"/>
      <c r="Y1747" s="46"/>
    </row>
    <row r="1748" spans="3:25" s="26" customFormat="1" ht="20.25" customHeight="1" x14ac:dyDescent="0.3">
      <c r="C1748" s="228"/>
      <c r="E1748" s="37"/>
      <c r="V1748" s="228"/>
      <c r="Y1748" s="46"/>
    </row>
    <row r="1749" spans="3:25" s="26" customFormat="1" ht="20.25" customHeight="1" x14ac:dyDescent="0.3">
      <c r="C1749" s="228"/>
      <c r="E1749" s="37"/>
      <c r="V1749" s="228"/>
      <c r="Y1749" s="46"/>
    </row>
    <row r="1750" spans="3:25" s="26" customFormat="1" ht="20.25" customHeight="1" x14ac:dyDescent="0.3">
      <c r="C1750" s="228"/>
      <c r="E1750" s="37"/>
      <c r="V1750" s="228"/>
      <c r="Y1750" s="46"/>
    </row>
    <row r="1751" spans="3:25" s="26" customFormat="1" ht="20.25" customHeight="1" x14ac:dyDescent="0.3">
      <c r="C1751" s="228"/>
      <c r="E1751" s="37"/>
      <c r="V1751" s="228"/>
      <c r="Y1751" s="46"/>
    </row>
    <row r="1752" spans="3:25" s="26" customFormat="1" ht="20.25" customHeight="1" x14ac:dyDescent="0.3">
      <c r="C1752" s="228"/>
      <c r="E1752" s="37"/>
      <c r="V1752" s="228"/>
      <c r="Y1752" s="46"/>
    </row>
    <row r="1753" spans="3:25" s="26" customFormat="1" ht="20.25" customHeight="1" x14ac:dyDescent="0.3">
      <c r="C1753" s="228"/>
      <c r="E1753" s="37"/>
      <c r="V1753" s="228"/>
      <c r="Y1753" s="46"/>
    </row>
    <row r="1754" spans="3:25" s="26" customFormat="1" ht="20.25" customHeight="1" x14ac:dyDescent="0.3">
      <c r="C1754" s="228"/>
      <c r="E1754" s="37"/>
      <c r="V1754" s="228"/>
      <c r="Y1754" s="46"/>
    </row>
    <row r="1755" spans="3:25" s="26" customFormat="1" ht="20.25" customHeight="1" x14ac:dyDescent="0.3">
      <c r="C1755" s="228"/>
      <c r="E1755" s="37"/>
      <c r="V1755" s="228"/>
      <c r="Y1755" s="46"/>
    </row>
    <row r="1756" spans="3:25" s="26" customFormat="1" ht="20.25" customHeight="1" x14ac:dyDescent="0.3">
      <c r="C1756" s="228"/>
      <c r="E1756" s="37"/>
      <c r="V1756" s="228"/>
      <c r="Y1756" s="46"/>
    </row>
    <row r="1757" spans="3:25" s="26" customFormat="1" ht="20.25" customHeight="1" x14ac:dyDescent="0.3">
      <c r="C1757" s="228"/>
      <c r="E1757" s="37"/>
      <c r="V1757" s="228"/>
      <c r="Y1757" s="46"/>
    </row>
    <row r="1758" spans="3:25" s="26" customFormat="1" ht="20.25" customHeight="1" x14ac:dyDescent="0.3">
      <c r="C1758" s="228"/>
      <c r="E1758" s="37"/>
      <c r="V1758" s="228"/>
      <c r="Y1758" s="46"/>
    </row>
    <row r="1759" spans="3:25" s="26" customFormat="1" ht="20.25" customHeight="1" x14ac:dyDescent="0.3">
      <c r="C1759" s="228"/>
      <c r="E1759" s="37"/>
      <c r="V1759" s="228"/>
      <c r="Y1759" s="46"/>
    </row>
    <row r="1760" spans="3:25" s="26" customFormat="1" ht="20.25" customHeight="1" x14ac:dyDescent="0.3">
      <c r="C1760" s="228"/>
      <c r="E1760" s="37"/>
      <c r="V1760" s="228"/>
      <c r="Y1760" s="46"/>
    </row>
    <row r="1761" spans="3:25" s="26" customFormat="1" ht="20.25" customHeight="1" x14ac:dyDescent="0.3">
      <c r="C1761" s="228"/>
      <c r="E1761" s="37"/>
      <c r="V1761" s="228"/>
      <c r="Y1761" s="46"/>
    </row>
    <row r="1762" spans="3:25" s="26" customFormat="1" ht="20.25" customHeight="1" x14ac:dyDescent="0.3">
      <c r="C1762" s="228"/>
      <c r="E1762" s="37"/>
      <c r="V1762" s="228"/>
      <c r="Y1762" s="46"/>
    </row>
    <row r="1763" spans="3:25" s="26" customFormat="1" ht="20.25" customHeight="1" x14ac:dyDescent="0.3">
      <c r="C1763" s="228"/>
      <c r="E1763" s="37"/>
      <c r="V1763" s="228"/>
      <c r="Y1763" s="46"/>
    </row>
    <row r="1764" spans="3:25" s="26" customFormat="1" ht="20.25" customHeight="1" x14ac:dyDescent="0.3">
      <c r="C1764" s="228"/>
      <c r="E1764" s="37"/>
      <c r="V1764" s="228"/>
      <c r="Y1764" s="46"/>
    </row>
    <row r="1765" spans="3:25" s="26" customFormat="1" ht="20.25" customHeight="1" x14ac:dyDescent="0.3">
      <c r="C1765" s="228"/>
      <c r="E1765" s="37"/>
      <c r="V1765" s="228"/>
      <c r="Y1765" s="46"/>
    </row>
    <row r="1766" spans="3:25" s="26" customFormat="1" ht="20.25" customHeight="1" x14ac:dyDescent="0.3">
      <c r="C1766" s="228"/>
      <c r="E1766" s="37"/>
      <c r="V1766" s="228"/>
      <c r="Y1766" s="46"/>
    </row>
    <row r="1767" spans="3:25" s="26" customFormat="1" ht="20.25" customHeight="1" x14ac:dyDescent="0.3">
      <c r="C1767" s="228"/>
      <c r="E1767" s="37"/>
      <c r="V1767" s="228"/>
      <c r="Y1767" s="46"/>
    </row>
    <row r="1768" spans="3:25" s="26" customFormat="1" ht="20.25" customHeight="1" x14ac:dyDescent="0.3">
      <c r="C1768" s="228"/>
      <c r="E1768" s="37"/>
      <c r="V1768" s="228"/>
      <c r="Y1768" s="46"/>
    </row>
    <row r="1769" spans="3:25" s="26" customFormat="1" ht="20.25" customHeight="1" x14ac:dyDescent="0.3">
      <c r="C1769" s="228"/>
      <c r="E1769" s="37"/>
      <c r="V1769" s="228"/>
      <c r="Y1769" s="46"/>
    </row>
    <row r="1770" spans="3:25" s="26" customFormat="1" ht="20.25" customHeight="1" x14ac:dyDescent="0.3">
      <c r="C1770" s="228"/>
      <c r="E1770" s="37"/>
      <c r="V1770" s="228"/>
      <c r="Y1770" s="46"/>
    </row>
    <row r="1771" spans="3:25" s="26" customFormat="1" ht="20.25" customHeight="1" x14ac:dyDescent="0.3">
      <c r="C1771" s="228"/>
      <c r="E1771" s="37"/>
      <c r="V1771" s="228"/>
      <c r="Y1771" s="46"/>
    </row>
    <row r="1772" spans="3:25" s="26" customFormat="1" ht="20.25" customHeight="1" x14ac:dyDescent="0.3">
      <c r="C1772" s="228"/>
      <c r="E1772" s="37"/>
      <c r="V1772" s="228"/>
      <c r="Y1772" s="46"/>
    </row>
    <row r="1773" spans="3:25" s="26" customFormat="1" ht="20.25" customHeight="1" x14ac:dyDescent="0.3">
      <c r="C1773" s="228"/>
      <c r="E1773" s="37"/>
      <c r="V1773" s="228"/>
      <c r="Y1773" s="46"/>
    </row>
    <row r="1774" spans="3:25" s="26" customFormat="1" ht="20.25" customHeight="1" x14ac:dyDescent="0.3">
      <c r="C1774" s="228"/>
      <c r="E1774" s="37"/>
      <c r="V1774" s="228"/>
      <c r="Y1774" s="46"/>
    </row>
    <row r="1775" spans="3:25" s="26" customFormat="1" ht="20.25" customHeight="1" x14ac:dyDescent="0.3">
      <c r="C1775" s="228"/>
      <c r="E1775" s="37"/>
      <c r="V1775" s="228"/>
      <c r="Y1775" s="46"/>
    </row>
    <row r="1776" spans="3:25" s="26" customFormat="1" ht="20.25" customHeight="1" x14ac:dyDescent="0.3">
      <c r="C1776" s="228"/>
      <c r="E1776" s="37"/>
      <c r="V1776" s="228"/>
      <c r="Y1776" s="46"/>
    </row>
    <row r="1777" spans="3:25" s="26" customFormat="1" ht="20.25" customHeight="1" x14ac:dyDescent="0.3">
      <c r="C1777" s="228"/>
      <c r="E1777" s="37"/>
      <c r="V1777" s="228"/>
      <c r="Y1777" s="46"/>
    </row>
    <row r="1778" spans="3:25" s="26" customFormat="1" ht="20.25" customHeight="1" x14ac:dyDescent="0.3">
      <c r="C1778" s="228"/>
      <c r="E1778" s="37"/>
      <c r="V1778" s="228"/>
      <c r="Y1778" s="46"/>
    </row>
    <row r="1779" spans="3:25" s="26" customFormat="1" ht="20.25" customHeight="1" x14ac:dyDescent="0.3">
      <c r="C1779" s="228"/>
      <c r="E1779" s="37"/>
      <c r="V1779" s="228"/>
      <c r="Y1779" s="46"/>
    </row>
    <row r="1780" spans="3:25" s="26" customFormat="1" ht="20.25" customHeight="1" x14ac:dyDescent="0.3">
      <c r="C1780" s="228"/>
      <c r="E1780" s="37"/>
      <c r="V1780" s="228"/>
      <c r="Y1780" s="46"/>
    </row>
    <row r="1781" spans="3:25" s="26" customFormat="1" ht="20.25" customHeight="1" x14ac:dyDescent="0.3">
      <c r="C1781" s="228"/>
      <c r="E1781" s="37"/>
      <c r="V1781" s="228"/>
      <c r="Y1781" s="46"/>
    </row>
    <row r="1782" spans="3:25" s="26" customFormat="1" ht="20.25" customHeight="1" x14ac:dyDescent="0.3">
      <c r="C1782" s="228"/>
      <c r="E1782" s="37"/>
      <c r="V1782" s="228"/>
      <c r="Y1782" s="46"/>
    </row>
    <row r="1783" spans="3:25" s="26" customFormat="1" ht="20.25" customHeight="1" x14ac:dyDescent="0.3">
      <c r="C1783" s="228"/>
      <c r="E1783" s="37"/>
      <c r="V1783" s="228"/>
      <c r="Y1783" s="46"/>
    </row>
    <row r="1784" spans="3:25" s="26" customFormat="1" ht="20.25" customHeight="1" x14ac:dyDescent="0.3">
      <c r="C1784" s="228"/>
      <c r="E1784" s="37"/>
      <c r="V1784" s="228"/>
      <c r="Y1784" s="46"/>
    </row>
    <row r="1785" spans="3:25" s="26" customFormat="1" ht="20.25" customHeight="1" x14ac:dyDescent="0.3">
      <c r="C1785" s="228"/>
      <c r="E1785" s="37"/>
      <c r="V1785" s="228"/>
      <c r="Y1785" s="46"/>
    </row>
    <row r="1786" spans="3:25" s="26" customFormat="1" ht="20.25" customHeight="1" x14ac:dyDescent="0.3">
      <c r="C1786" s="228"/>
      <c r="E1786" s="37"/>
      <c r="V1786" s="228"/>
      <c r="Y1786" s="46"/>
    </row>
    <row r="1787" spans="3:25" s="26" customFormat="1" ht="20.25" customHeight="1" x14ac:dyDescent="0.3">
      <c r="C1787" s="228"/>
      <c r="E1787" s="37"/>
      <c r="V1787" s="228"/>
      <c r="Y1787" s="46"/>
    </row>
    <row r="1788" spans="3:25" s="26" customFormat="1" ht="20.25" customHeight="1" x14ac:dyDescent="0.3">
      <c r="C1788" s="228"/>
      <c r="E1788" s="37"/>
      <c r="V1788" s="228"/>
      <c r="Y1788" s="46"/>
    </row>
    <row r="1789" spans="3:25" s="26" customFormat="1" ht="20.25" customHeight="1" x14ac:dyDescent="0.3">
      <c r="C1789" s="228"/>
      <c r="E1789" s="37"/>
      <c r="V1789" s="228"/>
      <c r="Y1789" s="46"/>
    </row>
    <row r="1790" spans="3:25" s="26" customFormat="1" ht="20.25" customHeight="1" x14ac:dyDescent="0.3">
      <c r="C1790" s="228"/>
      <c r="E1790" s="37"/>
      <c r="V1790" s="228"/>
      <c r="Y1790" s="46"/>
    </row>
    <row r="1791" spans="3:25" s="26" customFormat="1" ht="20.25" customHeight="1" x14ac:dyDescent="0.3">
      <c r="C1791" s="228"/>
      <c r="E1791" s="37"/>
      <c r="V1791" s="228"/>
      <c r="Y1791" s="46"/>
    </row>
    <row r="1792" spans="3:25" s="26" customFormat="1" ht="20.25" customHeight="1" x14ac:dyDescent="0.3">
      <c r="C1792" s="228"/>
      <c r="E1792" s="37"/>
      <c r="V1792" s="228"/>
      <c r="Y1792" s="46"/>
    </row>
    <row r="1793" spans="3:25" s="26" customFormat="1" ht="20.25" customHeight="1" x14ac:dyDescent="0.3">
      <c r="C1793" s="228"/>
      <c r="E1793" s="37"/>
      <c r="V1793" s="228"/>
      <c r="Y1793" s="46"/>
    </row>
    <row r="1794" spans="3:25" s="26" customFormat="1" ht="20.25" customHeight="1" x14ac:dyDescent="0.3">
      <c r="C1794" s="228"/>
      <c r="E1794" s="37"/>
      <c r="V1794" s="228"/>
      <c r="Y1794" s="46"/>
    </row>
    <row r="1795" spans="3:25" s="26" customFormat="1" ht="20.25" customHeight="1" x14ac:dyDescent="0.3">
      <c r="C1795" s="228"/>
      <c r="E1795" s="37"/>
      <c r="V1795" s="228"/>
      <c r="Y1795" s="46"/>
    </row>
    <row r="1796" spans="3:25" s="26" customFormat="1" ht="20.25" customHeight="1" x14ac:dyDescent="0.3">
      <c r="C1796" s="228"/>
      <c r="E1796" s="37"/>
      <c r="V1796" s="228"/>
      <c r="Y1796" s="46"/>
    </row>
    <row r="1797" spans="3:25" s="26" customFormat="1" ht="20.25" customHeight="1" x14ac:dyDescent="0.3">
      <c r="C1797" s="228"/>
      <c r="E1797" s="37"/>
      <c r="V1797" s="228"/>
      <c r="Y1797" s="46"/>
    </row>
    <row r="1798" spans="3:25" s="26" customFormat="1" ht="20.25" customHeight="1" x14ac:dyDescent="0.3">
      <c r="C1798" s="228"/>
      <c r="E1798" s="37"/>
      <c r="V1798" s="228"/>
      <c r="Y1798" s="46"/>
    </row>
    <row r="1799" spans="3:25" s="26" customFormat="1" ht="20.25" customHeight="1" x14ac:dyDescent="0.3">
      <c r="C1799" s="228"/>
      <c r="E1799" s="37"/>
      <c r="V1799" s="228"/>
      <c r="Y1799" s="46"/>
    </row>
    <row r="1800" spans="3:25" s="26" customFormat="1" ht="20.25" customHeight="1" x14ac:dyDescent="0.3">
      <c r="C1800" s="228"/>
      <c r="E1800" s="37"/>
      <c r="V1800" s="228"/>
      <c r="Y1800" s="46"/>
    </row>
    <row r="1801" spans="3:25" s="26" customFormat="1" ht="20.25" customHeight="1" x14ac:dyDescent="0.3">
      <c r="C1801" s="228"/>
      <c r="E1801" s="37"/>
      <c r="V1801" s="228"/>
      <c r="Y1801" s="46"/>
    </row>
    <row r="1802" spans="3:25" s="26" customFormat="1" ht="20.25" customHeight="1" x14ac:dyDescent="0.3">
      <c r="C1802" s="228"/>
      <c r="E1802" s="37"/>
      <c r="V1802" s="228"/>
      <c r="Y1802" s="46"/>
    </row>
    <row r="1803" spans="3:25" s="26" customFormat="1" ht="20.25" customHeight="1" x14ac:dyDescent="0.3">
      <c r="C1803" s="228"/>
      <c r="E1803" s="37"/>
      <c r="V1803" s="228"/>
      <c r="Y1803" s="46"/>
    </row>
    <row r="1804" spans="3:25" s="26" customFormat="1" ht="20.25" customHeight="1" x14ac:dyDescent="0.3">
      <c r="C1804" s="228"/>
      <c r="E1804" s="37"/>
      <c r="V1804" s="228"/>
      <c r="Y1804" s="46"/>
    </row>
    <row r="1805" spans="3:25" s="26" customFormat="1" ht="20.25" customHeight="1" x14ac:dyDescent="0.3">
      <c r="C1805" s="228"/>
      <c r="E1805" s="37"/>
      <c r="V1805" s="228"/>
      <c r="Y1805" s="46"/>
    </row>
    <row r="1806" spans="3:25" s="26" customFormat="1" ht="20.25" customHeight="1" x14ac:dyDescent="0.3">
      <c r="C1806" s="228"/>
      <c r="E1806" s="37"/>
      <c r="V1806" s="228"/>
      <c r="Y1806" s="46"/>
    </row>
    <row r="1807" spans="3:25" s="26" customFormat="1" ht="20.25" customHeight="1" x14ac:dyDescent="0.3">
      <c r="C1807" s="228"/>
      <c r="E1807" s="37"/>
      <c r="V1807" s="228"/>
      <c r="Y1807" s="46"/>
    </row>
    <row r="1808" spans="3:25" s="26" customFormat="1" ht="20.25" customHeight="1" x14ac:dyDescent="0.3">
      <c r="C1808" s="228"/>
      <c r="E1808" s="37"/>
      <c r="V1808" s="228"/>
      <c r="Y1808" s="46"/>
    </row>
    <row r="1809" spans="3:25" s="26" customFormat="1" ht="20.25" customHeight="1" x14ac:dyDescent="0.3">
      <c r="C1809" s="228"/>
      <c r="E1809" s="37"/>
      <c r="V1809" s="228"/>
      <c r="Y1809" s="46"/>
    </row>
    <row r="1810" spans="3:25" s="26" customFormat="1" ht="20.25" customHeight="1" x14ac:dyDescent="0.3">
      <c r="C1810" s="228"/>
      <c r="E1810" s="37"/>
      <c r="V1810" s="228"/>
      <c r="Y1810" s="46"/>
    </row>
    <row r="1811" spans="3:25" s="26" customFormat="1" ht="20.25" customHeight="1" x14ac:dyDescent="0.3">
      <c r="C1811" s="228"/>
      <c r="E1811" s="37"/>
      <c r="V1811" s="228"/>
      <c r="Y1811" s="46"/>
    </row>
    <row r="1812" spans="3:25" s="26" customFormat="1" ht="20.25" customHeight="1" x14ac:dyDescent="0.3">
      <c r="C1812" s="228"/>
      <c r="E1812" s="37"/>
      <c r="V1812" s="228"/>
      <c r="Y1812" s="46"/>
    </row>
    <row r="1813" spans="3:25" s="26" customFormat="1" ht="20.25" customHeight="1" x14ac:dyDescent="0.3">
      <c r="C1813" s="228"/>
      <c r="E1813" s="37"/>
      <c r="V1813" s="228"/>
      <c r="Y1813" s="46"/>
    </row>
    <row r="1814" spans="3:25" s="26" customFormat="1" ht="20.25" customHeight="1" x14ac:dyDescent="0.3">
      <c r="C1814" s="228"/>
      <c r="E1814" s="37"/>
      <c r="V1814" s="228"/>
      <c r="Y1814" s="46"/>
    </row>
    <row r="1815" spans="3:25" s="26" customFormat="1" ht="20.25" customHeight="1" x14ac:dyDescent="0.3">
      <c r="C1815" s="228"/>
      <c r="E1815" s="37"/>
      <c r="V1815" s="228"/>
      <c r="Y1815" s="46"/>
    </row>
    <row r="1816" spans="3:25" s="26" customFormat="1" ht="20.25" customHeight="1" x14ac:dyDescent="0.3">
      <c r="C1816" s="228"/>
      <c r="E1816" s="37"/>
      <c r="V1816" s="228"/>
      <c r="Y1816" s="46"/>
    </row>
    <row r="1817" spans="3:25" s="26" customFormat="1" ht="20.25" customHeight="1" x14ac:dyDescent="0.3">
      <c r="C1817" s="228"/>
      <c r="E1817" s="37"/>
      <c r="V1817" s="228"/>
      <c r="Y1817" s="46"/>
    </row>
    <row r="1818" spans="3:25" s="26" customFormat="1" ht="20.25" customHeight="1" x14ac:dyDescent="0.3">
      <c r="C1818" s="228"/>
      <c r="E1818" s="37"/>
      <c r="V1818" s="228"/>
      <c r="Y1818" s="46"/>
    </row>
    <row r="1819" spans="3:25" s="26" customFormat="1" ht="20.25" customHeight="1" x14ac:dyDescent="0.3">
      <c r="C1819" s="228"/>
      <c r="E1819" s="37"/>
      <c r="V1819" s="228"/>
      <c r="Y1819" s="46"/>
    </row>
    <row r="1820" spans="3:25" s="26" customFormat="1" ht="20.25" customHeight="1" x14ac:dyDescent="0.3">
      <c r="C1820" s="228"/>
      <c r="E1820" s="37"/>
      <c r="V1820" s="228"/>
      <c r="Y1820" s="46"/>
    </row>
    <row r="1821" spans="3:25" s="26" customFormat="1" ht="20.25" customHeight="1" x14ac:dyDescent="0.3">
      <c r="C1821" s="228"/>
      <c r="E1821" s="37"/>
      <c r="V1821" s="228"/>
      <c r="Y1821" s="46"/>
    </row>
    <row r="1822" spans="3:25" s="26" customFormat="1" ht="20.25" customHeight="1" x14ac:dyDescent="0.3">
      <c r="C1822" s="228"/>
      <c r="E1822" s="37"/>
      <c r="V1822" s="228"/>
      <c r="Y1822" s="46"/>
    </row>
    <row r="1823" spans="3:25" s="26" customFormat="1" ht="20.25" customHeight="1" x14ac:dyDescent="0.3">
      <c r="C1823" s="228"/>
      <c r="E1823" s="37"/>
      <c r="V1823" s="228"/>
      <c r="Y1823" s="46"/>
    </row>
    <row r="1824" spans="3:25" s="26" customFormat="1" ht="20.25" customHeight="1" x14ac:dyDescent="0.3">
      <c r="C1824" s="228"/>
      <c r="E1824" s="37"/>
      <c r="V1824" s="228"/>
      <c r="Y1824" s="46"/>
    </row>
    <row r="1825" spans="3:25" s="26" customFormat="1" ht="20.25" customHeight="1" x14ac:dyDescent="0.3">
      <c r="C1825" s="228"/>
      <c r="E1825" s="37"/>
      <c r="V1825" s="228"/>
      <c r="Y1825" s="46"/>
    </row>
    <row r="1826" spans="3:25" s="26" customFormat="1" ht="20.25" customHeight="1" x14ac:dyDescent="0.3">
      <c r="C1826" s="228"/>
      <c r="E1826" s="37"/>
      <c r="V1826" s="228"/>
      <c r="Y1826" s="46"/>
    </row>
    <row r="1827" spans="3:25" s="26" customFormat="1" ht="20.25" customHeight="1" x14ac:dyDescent="0.3">
      <c r="C1827" s="228"/>
      <c r="E1827" s="37"/>
      <c r="V1827" s="228"/>
      <c r="Y1827" s="46"/>
    </row>
    <row r="1828" spans="3:25" s="26" customFormat="1" ht="20.25" customHeight="1" x14ac:dyDescent="0.3">
      <c r="C1828" s="228"/>
      <c r="E1828" s="37"/>
      <c r="V1828" s="228"/>
      <c r="Y1828" s="46"/>
    </row>
    <row r="1829" spans="3:25" s="26" customFormat="1" ht="20.25" customHeight="1" x14ac:dyDescent="0.3">
      <c r="C1829" s="228"/>
      <c r="E1829" s="37"/>
      <c r="V1829" s="228"/>
      <c r="Y1829" s="46"/>
    </row>
    <row r="1830" spans="3:25" s="26" customFormat="1" ht="20.25" customHeight="1" x14ac:dyDescent="0.3">
      <c r="C1830" s="228"/>
      <c r="E1830" s="37"/>
      <c r="V1830" s="228"/>
      <c r="Y1830" s="46"/>
    </row>
    <row r="1831" spans="3:25" s="26" customFormat="1" ht="20.25" customHeight="1" x14ac:dyDescent="0.3">
      <c r="C1831" s="228"/>
      <c r="E1831" s="37"/>
      <c r="V1831" s="228"/>
      <c r="Y1831" s="46"/>
    </row>
    <row r="1832" spans="3:25" s="26" customFormat="1" ht="20.25" customHeight="1" x14ac:dyDescent="0.3">
      <c r="C1832" s="228"/>
      <c r="E1832" s="37"/>
      <c r="V1832" s="228"/>
      <c r="Y1832" s="46"/>
    </row>
    <row r="1833" spans="3:25" s="26" customFormat="1" ht="20.25" customHeight="1" x14ac:dyDescent="0.3">
      <c r="C1833" s="228"/>
      <c r="E1833" s="37"/>
      <c r="V1833" s="228"/>
      <c r="Y1833" s="46"/>
    </row>
    <row r="1834" spans="3:25" s="26" customFormat="1" ht="20.25" customHeight="1" x14ac:dyDescent="0.3">
      <c r="C1834" s="228"/>
      <c r="E1834" s="37"/>
      <c r="V1834" s="228"/>
      <c r="Y1834" s="46"/>
    </row>
    <row r="1835" spans="3:25" s="26" customFormat="1" ht="20.25" customHeight="1" x14ac:dyDescent="0.3">
      <c r="C1835" s="228"/>
      <c r="E1835" s="37"/>
      <c r="V1835" s="228"/>
      <c r="Y1835" s="46"/>
    </row>
    <row r="1836" spans="3:25" s="26" customFormat="1" ht="20.25" customHeight="1" x14ac:dyDescent="0.3">
      <c r="C1836" s="228"/>
      <c r="E1836" s="37"/>
      <c r="V1836" s="228"/>
      <c r="Y1836" s="46"/>
    </row>
    <row r="1837" spans="3:25" s="26" customFormat="1" ht="20.25" customHeight="1" x14ac:dyDescent="0.3">
      <c r="C1837" s="228"/>
      <c r="E1837" s="37"/>
      <c r="V1837" s="228"/>
      <c r="Y1837" s="46"/>
    </row>
    <row r="1838" spans="3:25" s="26" customFormat="1" ht="20.25" customHeight="1" x14ac:dyDescent="0.3">
      <c r="C1838" s="228"/>
      <c r="E1838" s="37"/>
      <c r="V1838" s="228"/>
      <c r="Y1838" s="46"/>
    </row>
    <row r="1839" spans="3:25" s="26" customFormat="1" ht="20.25" customHeight="1" x14ac:dyDescent="0.3">
      <c r="C1839" s="228"/>
      <c r="E1839" s="37"/>
      <c r="V1839" s="228"/>
      <c r="Y1839" s="46"/>
    </row>
    <row r="1840" spans="3:25" s="26" customFormat="1" ht="20.25" customHeight="1" x14ac:dyDescent="0.3">
      <c r="C1840" s="228"/>
      <c r="E1840" s="37"/>
      <c r="V1840" s="228"/>
      <c r="Y1840" s="46"/>
    </row>
    <row r="1841" spans="3:25" s="26" customFormat="1" ht="20.25" customHeight="1" x14ac:dyDescent="0.3">
      <c r="C1841" s="228"/>
      <c r="E1841" s="37"/>
      <c r="V1841" s="228"/>
      <c r="Y1841" s="46"/>
    </row>
    <row r="1842" spans="3:25" s="26" customFormat="1" ht="20.25" customHeight="1" x14ac:dyDescent="0.3">
      <c r="C1842" s="228"/>
      <c r="E1842" s="37"/>
      <c r="V1842" s="228"/>
      <c r="Y1842" s="46"/>
    </row>
    <row r="1843" spans="3:25" s="26" customFormat="1" ht="20.25" customHeight="1" x14ac:dyDescent="0.3">
      <c r="C1843" s="228"/>
      <c r="E1843" s="37"/>
      <c r="V1843" s="228"/>
      <c r="Y1843" s="46"/>
    </row>
    <row r="1844" spans="3:25" s="26" customFormat="1" ht="20.25" customHeight="1" x14ac:dyDescent="0.3">
      <c r="C1844" s="228"/>
      <c r="E1844" s="37"/>
      <c r="V1844" s="228"/>
      <c r="Y1844" s="46"/>
    </row>
    <row r="1845" spans="3:25" s="26" customFormat="1" ht="20.25" customHeight="1" x14ac:dyDescent="0.3">
      <c r="C1845" s="228"/>
      <c r="E1845" s="37"/>
      <c r="V1845" s="228"/>
      <c r="Y1845" s="46"/>
    </row>
    <row r="1846" spans="3:25" s="26" customFormat="1" ht="20.25" customHeight="1" x14ac:dyDescent="0.3">
      <c r="C1846" s="228"/>
      <c r="E1846" s="37"/>
      <c r="V1846" s="228"/>
      <c r="Y1846" s="46"/>
    </row>
    <row r="1847" spans="3:25" s="26" customFormat="1" ht="20.25" customHeight="1" x14ac:dyDescent="0.3">
      <c r="C1847" s="228"/>
      <c r="E1847" s="37"/>
      <c r="V1847" s="228"/>
      <c r="Y1847" s="46"/>
    </row>
    <row r="1848" spans="3:25" s="26" customFormat="1" ht="20.25" customHeight="1" x14ac:dyDescent="0.3">
      <c r="C1848" s="228"/>
      <c r="E1848" s="37"/>
      <c r="V1848" s="228"/>
      <c r="Y1848" s="46"/>
    </row>
    <row r="1849" spans="3:25" s="26" customFormat="1" ht="20.25" customHeight="1" x14ac:dyDescent="0.3">
      <c r="C1849" s="228"/>
      <c r="E1849" s="37"/>
      <c r="V1849" s="228"/>
      <c r="Y1849" s="46"/>
    </row>
    <row r="1850" spans="3:25" s="26" customFormat="1" ht="20.25" customHeight="1" x14ac:dyDescent="0.3">
      <c r="C1850" s="228"/>
      <c r="E1850" s="37"/>
      <c r="V1850" s="228"/>
      <c r="Y1850" s="46"/>
    </row>
    <row r="1851" spans="3:25" s="26" customFormat="1" ht="20.25" customHeight="1" x14ac:dyDescent="0.3">
      <c r="C1851" s="228"/>
      <c r="E1851" s="37"/>
      <c r="V1851" s="228"/>
      <c r="Y1851" s="46"/>
    </row>
    <row r="1852" spans="3:25" s="26" customFormat="1" ht="20.25" customHeight="1" x14ac:dyDescent="0.3">
      <c r="C1852" s="228"/>
      <c r="E1852" s="37"/>
      <c r="V1852" s="228"/>
      <c r="Y1852" s="46"/>
    </row>
    <row r="1853" spans="3:25" s="26" customFormat="1" ht="20.25" customHeight="1" x14ac:dyDescent="0.3">
      <c r="C1853" s="228"/>
      <c r="E1853" s="37"/>
      <c r="V1853" s="228"/>
      <c r="Y1853" s="46"/>
    </row>
    <row r="1854" spans="3:25" s="26" customFormat="1" ht="20.25" customHeight="1" x14ac:dyDescent="0.3">
      <c r="C1854" s="228"/>
      <c r="E1854" s="37"/>
      <c r="V1854" s="228"/>
      <c r="Y1854" s="46"/>
    </row>
    <row r="1855" spans="3:25" s="26" customFormat="1" ht="20.25" customHeight="1" x14ac:dyDescent="0.3">
      <c r="C1855" s="228"/>
      <c r="E1855" s="37"/>
      <c r="V1855" s="228"/>
      <c r="Y1855" s="46"/>
    </row>
    <row r="1856" spans="3:25" s="26" customFormat="1" ht="20.25" customHeight="1" x14ac:dyDescent="0.3">
      <c r="C1856" s="228"/>
      <c r="E1856" s="37"/>
      <c r="V1856" s="228"/>
      <c r="Y1856" s="46"/>
    </row>
    <row r="1857" spans="3:25" s="26" customFormat="1" ht="20.25" customHeight="1" x14ac:dyDescent="0.3">
      <c r="C1857" s="228"/>
      <c r="E1857" s="37"/>
      <c r="V1857" s="228"/>
      <c r="Y1857" s="46"/>
    </row>
    <row r="1858" spans="3:25" s="26" customFormat="1" ht="20.25" customHeight="1" x14ac:dyDescent="0.3">
      <c r="C1858" s="228"/>
      <c r="E1858" s="37"/>
      <c r="V1858" s="228"/>
      <c r="Y1858" s="46"/>
    </row>
    <row r="1859" spans="3:25" s="26" customFormat="1" ht="20.25" customHeight="1" x14ac:dyDescent="0.3">
      <c r="C1859" s="228"/>
      <c r="E1859" s="37"/>
      <c r="V1859" s="228"/>
      <c r="Y1859" s="46"/>
    </row>
    <row r="1860" spans="3:25" s="26" customFormat="1" ht="20.25" customHeight="1" x14ac:dyDescent="0.3">
      <c r="C1860" s="228"/>
      <c r="E1860" s="37"/>
      <c r="V1860" s="228"/>
      <c r="Y1860" s="46"/>
    </row>
    <row r="1861" spans="3:25" s="26" customFormat="1" ht="20.25" customHeight="1" x14ac:dyDescent="0.3">
      <c r="C1861" s="228"/>
      <c r="E1861" s="37"/>
      <c r="V1861" s="228"/>
      <c r="Y1861" s="46"/>
    </row>
    <row r="1862" spans="3:25" s="26" customFormat="1" ht="20.25" customHeight="1" x14ac:dyDescent="0.3">
      <c r="C1862" s="228"/>
      <c r="E1862" s="37"/>
      <c r="V1862" s="228"/>
      <c r="Y1862" s="46"/>
    </row>
    <row r="1863" spans="3:25" s="26" customFormat="1" ht="20.25" customHeight="1" x14ac:dyDescent="0.3">
      <c r="C1863" s="228"/>
      <c r="E1863" s="37"/>
      <c r="V1863" s="228"/>
      <c r="Y1863" s="46"/>
    </row>
    <row r="1864" spans="3:25" s="26" customFormat="1" ht="20.25" customHeight="1" x14ac:dyDescent="0.3">
      <c r="C1864" s="228"/>
      <c r="E1864" s="37"/>
      <c r="V1864" s="228"/>
      <c r="Y1864" s="46"/>
    </row>
    <row r="1865" spans="3:25" s="26" customFormat="1" ht="20.25" customHeight="1" x14ac:dyDescent="0.3">
      <c r="C1865" s="228"/>
      <c r="E1865" s="37"/>
      <c r="V1865" s="228"/>
      <c r="Y1865" s="46"/>
    </row>
    <row r="1866" spans="3:25" s="26" customFormat="1" ht="20.25" customHeight="1" x14ac:dyDescent="0.3">
      <c r="C1866" s="228"/>
      <c r="E1866" s="37"/>
      <c r="V1866" s="228"/>
      <c r="Y1866" s="46"/>
    </row>
    <row r="1867" spans="3:25" s="26" customFormat="1" ht="20.25" customHeight="1" x14ac:dyDescent="0.3">
      <c r="C1867" s="228"/>
      <c r="E1867" s="37"/>
      <c r="V1867" s="228"/>
      <c r="Y1867" s="46"/>
    </row>
    <row r="1868" spans="3:25" s="26" customFormat="1" ht="20.25" customHeight="1" x14ac:dyDescent="0.3">
      <c r="C1868" s="228"/>
      <c r="E1868" s="37"/>
      <c r="V1868" s="228"/>
      <c r="Y1868" s="46"/>
    </row>
    <row r="1869" spans="3:25" s="26" customFormat="1" ht="20.25" customHeight="1" x14ac:dyDescent="0.3">
      <c r="C1869" s="228"/>
      <c r="E1869" s="37"/>
      <c r="V1869" s="228"/>
      <c r="Y1869" s="46"/>
    </row>
    <row r="1870" spans="3:25" s="26" customFormat="1" ht="20.25" customHeight="1" x14ac:dyDescent="0.3">
      <c r="C1870" s="228"/>
      <c r="E1870" s="37"/>
      <c r="V1870" s="228"/>
      <c r="Y1870" s="46"/>
    </row>
    <row r="1871" spans="3:25" s="26" customFormat="1" ht="20.25" customHeight="1" x14ac:dyDescent="0.3">
      <c r="C1871" s="228"/>
      <c r="E1871" s="37"/>
      <c r="V1871" s="228"/>
      <c r="Y1871" s="46"/>
    </row>
    <row r="1872" spans="3:25" s="26" customFormat="1" ht="20.25" customHeight="1" x14ac:dyDescent="0.3">
      <c r="C1872" s="228"/>
      <c r="E1872" s="37"/>
      <c r="V1872" s="228"/>
      <c r="Y1872" s="46"/>
    </row>
    <row r="1873" spans="3:25" s="26" customFormat="1" ht="20.25" customHeight="1" x14ac:dyDescent="0.3">
      <c r="C1873" s="228"/>
      <c r="E1873" s="37"/>
      <c r="V1873" s="228"/>
      <c r="Y1873" s="46"/>
    </row>
    <row r="1874" spans="3:25" s="26" customFormat="1" ht="20.25" customHeight="1" x14ac:dyDescent="0.3">
      <c r="C1874" s="228"/>
      <c r="E1874" s="37"/>
      <c r="V1874" s="228"/>
      <c r="Y1874" s="46"/>
    </row>
    <row r="1875" spans="3:25" s="26" customFormat="1" ht="20.25" customHeight="1" x14ac:dyDescent="0.3">
      <c r="C1875" s="228"/>
      <c r="E1875" s="37"/>
      <c r="V1875" s="228"/>
      <c r="Y1875" s="46"/>
    </row>
    <row r="1876" spans="3:25" s="26" customFormat="1" ht="20.25" customHeight="1" x14ac:dyDescent="0.3">
      <c r="C1876" s="228"/>
      <c r="E1876" s="37"/>
      <c r="V1876" s="228"/>
      <c r="Y1876" s="46"/>
    </row>
    <row r="1877" spans="3:25" s="26" customFormat="1" ht="20.25" customHeight="1" x14ac:dyDescent="0.3">
      <c r="C1877" s="228"/>
      <c r="E1877" s="37"/>
      <c r="V1877" s="228"/>
      <c r="Y1877" s="46"/>
    </row>
    <row r="1878" spans="3:25" s="26" customFormat="1" ht="20.25" customHeight="1" x14ac:dyDescent="0.3">
      <c r="C1878" s="228"/>
      <c r="E1878" s="37"/>
      <c r="V1878" s="228"/>
      <c r="Y1878" s="46"/>
    </row>
    <row r="1879" spans="3:25" s="26" customFormat="1" ht="20.25" customHeight="1" x14ac:dyDescent="0.3">
      <c r="C1879" s="228"/>
      <c r="E1879" s="37"/>
      <c r="V1879" s="228"/>
      <c r="Y1879" s="46"/>
    </row>
    <row r="1880" spans="3:25" s="26" customFormat="1" ht="20.25" customHeight="1" x14ac:dyDescent="0.3">
      <c r="C1880" s="228"/>
      <c r="E1880" s="37"/>
      <c r="V1880" s="228"/>
      <c r="Y1880" s="46"/>
    </row>
    <row r="1881" spans="3:25" s="26" customFormat="1" ht="20.25" customHeight="1" x14ac:dyDescent="0.3">
      <c r="C1881" s="228"/>
      <c r="E1881" s="37"/>
      <c r="V1881" s="228"/>
      <c r="Y1881" s="46"/>
    </row>
    <row r="1882" spans="3:25" s="26" customFormat="1" ht="20.25" customHeight="1" x14ac:dyDescent="0.3">
      <c r="C1882" s="228"/>
      <c r="E1882" s="37"/>
      <c r="V1882" s="228"/>
      <c r="Y1882" s="46"/>
    </row>
    <row r="1883" spans="3:25" s="26" customFormat="1" ht="20.25" customHeight="1" x14ac:dyDescent="0.3">
      <c r="C1883" s="228"/>
      <c r="E1883" s="37"/>
      <c r="V1883" s="228"/>
      <c r="Y1883" s="46"/>
    </row>
    <row r="1884" spans="3:25" s="26" customFormat="1" ht="20.25" customHeight="1" x14ac:dyDescent="0.3">
      <c r="C1884" s="228"/>
      <c r="E1884" s="37"/>
      <c r="V1884" s="228"/>
      <c r="Y1884" s="46"/>
    </row>
    <row r="1885" spans="3:25" s="26" customFormat="1" ht="20.25" customHeight="1" x14ac:dyDescent="0.3">
      <c r="C1885" s="228"/>
      <c r="E1885" s="37"/>
      <c r="V1885" s="228"/>
      <c r="Y1885" s="46"/>
    </row>
    <row r="1886" spans="3:25" s="26" customFormat="1" ht="20.25" customHeight="1" x14ac:dyDescent="0.3">
      <c r="C1886" s="228"/>
      <c r="E1886" s="37"/>
      <c r="V1886" s="228"/>
      <c r="Y1886" s="46"/>
    </row>
    <row r="1887" spans="3:25" s="26" customFormat="1" ht="20.25" customHeight="1" x14ac:dyDescent="0.3">
      <c r="C1887" s="228"/>
      <c r="E1887" s="37"/>
      <c r="V1887" s="228"/>
      <c r="Y1887" s="46"/>
    </row>
    <row r="1888" spans="3:25" s="26" customFormat="1" ht="20.25" customHeight="1" x14ac:dyDescent="0.3">
      <c r="C1888" s="228"/>
      <c r="E1888" s="37"/>
      <c r="V1888" s="228"/>
      <c r="Y1888" s="46"/>
    </row>
    <row r="1889" spans="3:25" s="26" customFormat="1" ht="20.25" customHeight="1" x14ac:dyDescent="0.3">
      <c r="C1889" s="228"/>
      <c r="E1889" s="37"/>
      <c r="V1889" s="228"/>
      <c r="Y1889" s="46"/>
    </row>
    <row r="1890" spans="3:25" s="26" customFormat="1" ht="20.25" customHeight="1" x14ac:dyDescent="0.3">
      <c r="C1890" s="228"/>
      <c r="E1890" s="37"/>
      <c r="V1890" s="228"/>
      <c r="Y1890" s="46"/>
    </row>
    <row r="1891" spans="3:25" s="26" customFormat="1" ht="20.25" customHeight="1" x14ac:dyDescent="0.3">
      <c r="C1891" s="228"/>
      <c r="E1891" s="37"/>
      <c r="V1891" s="228"/>
      <c r="Y1891" s="46"/>
    </row>
    <row r="1892" spans="3:25" s="26" customFormat="1" ht="20.25" customHeight="1" x14ac:dyDescent="0.3">
      <c r="C1892" s="228"/>
      <c r="E1892" s="37"/>
      <c r="V1892" s="228"/>
      <c r="Y1892" s="46"/>
    </row>
    <row r="1893" spans="3:25" s="26" customFormat="1" ht="20.25" customHeight="1" x14ac:dyDescent="0.3">
      <c r="C1893" s="228"/>
      <c r="E1893" s="37"/>
      <c r="V1893" s="228"/>
      <c r="Y1893" s="46"/>
    </row>
    <row r="1894" spans="3:25" s="26" customFormat="1" ht="20.25" customHeight="1" x14ac:dyDescent="0.3">
      <c r="C1894" s="228"/>
      <c r="E1894" s="37"/>
      <c r="V1894" s="228"/>
      <c r="Y1894" s="46"/>
    </row>
    <row r="1895" spans="3:25" s="26" customFormat="1" ht="20.25" customHeight="1" x14ac:dyDescent="0.3">
      <c r="C1895" s="228"/>
      <c r="E1895" s="37"/>
      <c r="V1895" s="228"/>
      <c r="Y1895" s="46"/>
    </row>
    <row r="1896" spans="3:25" s="26" customFormat="1" ht="20.25" customHeight="1" x14ac:dyDescent="0.3">
      <c r="C1896" s="228"/>
      <c r="E1896" s="37"/>
      <c r="V1896" s="228"/>
      <c r="Y1896" s="46"/>
    </row>
    <row r="1897" spans="3:25" s="26" customFormat="1" ht="20.25" customHeight="1" x14ac:dyDescent="0.3">
      <c r="C1897" s="228"/>
      <c r="E1897" s="37"/>
      <c r="V1897" s="228"/>
      <c r="Y1897" s="46"/>
    </row>
    <row r="1898" spans="3:25" s="26" customFormat="1" ht="20.25" customHeight="1" x14ac:dyDescent="0.3">
      <c r="C1898" s="228"/>
      <c r="E1898" s="37"/>
      <c r="V1898" s="228"/>
      <c r="Y1898" s="46"/>
    </row>
    <row r="1899" spans="3:25" s="26" customFormat="1" ht="20.25" customHeight="1" x14ac:dyDescent="0.3">
      <c r="C1899" s="228"/>
      <c r="E1899" s="37"/>
      <c r="V1899" s="228"/>
      <c r="Y1899" s="46"/>
    </row>
    <row r="1900" spans="3:25" s="26" customFormat="1" ht="20.25" customHeight="1" x14ac:dyDescent="0.3">
      <c r="C1900" s="228"/>
      <c r="E1900" s="37"/>
      <c r="V1900" s="228"/>
      <c r="Y1900" s="46"/>
    </row>
    <row r="1901" spans="3:25" s="26" customFormat="1" ht="20.25" customHeight="1" x14ac:dyDescent="0.3">
      <c r="C1901" s="228"/>
      <c r="E1901" s="37"/>
      <c r="V1901" s="228"/>
      <c r="Y1901" s="46"/>
    </row>
    <row r="1902" spans="3:25" s="26" customFormat="1" ht="20.25" customHeight="1" x14ac:dyDescent="0.3">
      <c r="C1902" s="228"/>
      <c r="E1902" s="37"/>
      <c r="V1902" s="228"/>
      <c r="Y1902" s="46"/>
    </row>
    <row r="1903" spans="3:25" s="26" customFormat="1" ht="20.25" customHeight="1" x14ac:dyDescent="0.3">
      <c r="C1903" s="228"/>
      <c r="E1903" s="37"/>
      <c r="V1903" s="228"/>
      <c r="Y1903" s="46"/>
    </row>
    <row r="1904" spans="3:25" s="26" customFormat="1" ht="20.25" customHeight="1" x14ac:dyDescent="0.3">
      <c r="C1904" s="228"/>
      <c r="E1904" s="37"/>
      <c r="V1904" s="228"/>
      <c r="Y1904" s="46"/>
    </row>
    <row r="1905" spans="3:25" s="26" customFormat="1" ht="20.25" customHeight="1" x14ac:dyDescent="0.3">
      <c r="C1905" s="228"/>
      <c r="E1905" s="37"/>
      <c r="V1905" s="228"/>
      <c r="Y1905" s="46"/>
    </row>
    <row r="1906" spans="3:25" s="26" customFormat="1" ht="20.25" customHeight="1" x14ac:dyDescent="0.3">
      <c r="C1906" s="228"/>
      <c r="E1906" s="37"/>
      <c r="V1906" s="228"/>
      <c r="Y1906" s="46"/>
    </row>
    <row r="1907" spans="3:25" s="26" customFormat="1" ht="20.25" customHeight="1" x14ac:dyDescent="0.3">
      <c r="C1907" s="228"/>
      <c r="E1907" s="37"/>
      <c r="V1907" s="228"/>
      <c r="Y1907" s="46"/>
    </row>
    <row r="1908" spans="3:25" s="26" customFormat="1" ht="20.25" customHeight="1" x14ac:dyDescent="0.3">
      <c r="C1908" s="228"/>
      <c r="E1908" s="37"/>
      <c r="V1908" s="228"/>
      <c r="Y1908" s="46"/>
    </row>
    <row r="1909" spans="3:25" s="26" customFormat="1" ht="20.25" customHeight="1" x14ac:dyDescent="0.3">
      <c r="C1909" s="228"/>
      <c r="E1909" s="37"/>
      <c r="V1909" s="228"/>
      <c r="Y1909" s="46"/>
    </row>
    <row r="1910" spans="3:25" s="26" customFormat="1" ht="20.25" customHeight="1" x14ac:dyDescent="0.3">
      <c r="C1910" s="228"/>
      <c r="E1910" s="37"/>
      <c r="V1910" s="228"/>
      <c r="Y1910" s="46"/>
    </row>
    <row r="1911" spans="3:25" s="26" customFormat="1" ht="20.25" customHeight="1" x14ac:dyDescent="0.3">
      <c r="C1911" s="228"/>
      <c r="E1911" s="37"/>
      <c r="V1911" s="228"/>
      <c r="Y1911" s="46"/>
    </row>
    <row r="1912" spans="3:25" s="26" customFormat="1" ht="20.25" customHeight="1" x14ac:dyDescent="0.3">
      <c r="C1912" s="228"/>
      <c r="E1912" s="37"/>
      <c r="V1912" s="228"/>
      <c r="Y1912" s="46"/>
    </row>
    <row r="1913" spans="3:25" s="26" customFormat="1" ht="20.25" customHeight="1" x14ac:dyDescent="0.3">
      <c r="C1913" s="228"/>
      <c r="E1913" s="37"/>
      <c r="V1913" s="228"/>
      <c r="Y1913" s="46"/>
    </row>
    <row r="1914" spans="3:25" s="26" customFormat="1" ht="20.25" customHeight="1" x14ac:dyDescent="0.3">
      <c r="C1914" s="228"/>
      <c r="E1914" s="37"/>
      <c r="V1914" s="228"/>
      <c r="Y1914" s="46"/>
    </row>
    <row r="1915" spans="3:25" s="26" customFormat="1" ht="20.25" customHeight="1" x14ac:dyDescent="0.3">
      <c r="C1915" s="228"/>
      <c r="E1915" s="37"/>
      <c r="V1915" s="228"/>
      <c r="Y1915" s="46"/>
    </row>
    <row r="1916" spans="3:25" s="26" customFormat="1" ht="20.25" customHeight="1" x14ac:dyDescent="0.3">
      <c r="C1916" s="228"/>
      <c r="E1916" s="37"/>
      <c r="V1916" s="228"/>
      <c r="Y1916" s="46"/>
    </row>
    <row r="1917" spans="3:25" s="26" customFormat="1" ht="20.25" customHeight="1" x14ac:dyDescent="0.3">
      <c r="C1917" s="228"/>
      <c r="E1917" s="37"/>
      <c r="V1917" s="228"/>
      <c r="Y1917" s="46"/>
    </row>
    <row r="1918" spans="3:25" s="26" customFormat="1" ht="20.25" customHeight="1" x14ac:dyDescent="0.3">
      <c r="C1918" s="228"/>
      <c r="E1918" s="37"/>
      <c r="V1918" s="228"/>
      <c r="Y1918" s="46"/>
    </row>
    <row r="1919" spans="3:25" s="26" customFormat="1" ht="20.25" customHeight="1" x14ac:dyDescent="0.3">
      <c r="C1919" s="228"/>
      <c r="E1919" s="37"/>
      <c r="V1919" s="228"/>
      <c r="Y1919" s="46"/>
    </row>
    <row r="1920" spans="3:25" s="26" customFormat="1" ht="20.25" customHeight="1" x14ac:dyDescent="0.3">
      <c r="C1920" s="228"/>
      <c r="E1920" s="37"/>
      <c r="V1920" s="228"/>
      <c r="Y1920" s="46"/>
    </row>
    <row r="1921" spans="3:25" s="26" customFormat="1" ht="20.25" customHeight="1" x14ac:dyDescent="0.3">
      <c r="C1921" s="228"/>
      <c r="E1921" s="37"/>
      <c r="V1921" s="228"/>
      <c r="Y1921" s="46"/>
    </row>
    <row r="1922" spans="3:25" s="26" customFormat="1" ht="20.25" customHeight="1" x14ac:dyDescent="0.3">
      <c r="C1922" s="228"/>
      <c r="E1922" s="37"/>
      <c r="V1922" s="228"/>
      <c r="Y1922" s="46"/>
    </row>
    <row r="1923" spans="3:25" s="26" customFormat="1" ht="20.25" customHeight="1" x14ac:dyDescent="0.3">
      <c r="C1923" s="228"/>
      <c r="E1923" s="37"/>
      <c r="V1923" s="228"/>
      <c r="Y1923" s="46"/>
    </row>
    <row r="1924" spans="3:25" s="26" customFormat="1" ht="20.25" customHeight="1" x14ac:dyDescent="0.3">
      <c r="C1924" s="228"/>
      <c r="E1924" s="37"/>
      <c r="V1924" s="228"/>
      <c r="Y1924" s="46"/>
    </row>
    <row r="1925" spans="3:25" s="26" customFormat="1" ht="20.25" customHeight="1" x14ac:dyDescent="0.3">
      <c r="C1925" s="228"/>
      <c r="E1925" s="37"/>
      <c r="V1925" s="228"/>
      <c r="Y1925" s="46"/>
    </row>
    <row r="1926" spans="3:25" s="26" customFormat="1" ht="20.25" customHeight="1" x14ac:dyDescent="0.3">
      <c r="C1926" s="228"/>
      <c r="E1926" s="37"/>
      <c r="V1926" s="228"/>
      <c r="Y1926" s="46"/>
    </row>
    <row r="1927" spans="3:25" s="26" customFormat="1" ht="20.25" customHeight="1" x14ac:dyDescent="0.3">
      <c r="C1927" s="228"/>
      <c r="E1927" s="37"/>
      <c r="V1927" s="228"/>
      <c r="Y1927" s="46"/>
    </row>
    <row r="1928" spans="3:25" s="26" customFormat="1" ht="20.25" customHeight="1" x14ac:dyDescent="0.3">
      <c r="C1928" s="228"/>
      <c r="E1928" s="37"/>
      <c r="V1928" s="228"/>
      <c r="Y1928" s="46"/>
    </row>
    <row r="1929" spans="3:25" s="26" customFormat="1" ht="20.25" customHeight="1" x14ac:dyDescent="0.3">
      <c r="C1929" s="228"/>
      <c r="E1929" s="37"/>
      <c r="V1929" s="228"/>
      <c r="Y1929" s="46"/>
    </row>
    <row r="1930" spans="3:25" s="26" customFormat="1" ht="20.25" customHeight="1" x14ac:dyDescent="0.3">
      <c r="C1930" s="228"/>
      <c r="E1930" s="37"/>
      <c r="V1930" s="228"/>
      <c r="Y1930" s="46"/>
    </row>
    <row r="1931" spans="3:25" s="26" customFormat="1" ht="20.25" customHeight="1" x14ac:dyDescent="0.3">
      <c r="C1931" s="228"/>
      <c r="E1931" s="37"/>
      <c r="V1931" s="228"/>
      <c r="Y1931" s="46"/>
    </row>
    <row r="1932" spans="3:25" s="26" customFormat="1" ht="20.25" customHeight="1" x14ac:dyDescent="0.3">
      <c r="C1932" s="228"/>
      <c r="E1932" s="37"/>
      <c r="V1932" s="228"/>
      <c r="Y1932" s="46"/>
    </row>
    <row r="1933" spans="3:25" s="26" customFormat="1" ht="20.25" customHeight="1" x14ac:dyDescent="0.3">
      <c r="C1933" s="228"/>
      <c r="E1933" s="37"/>
      <c r="V1933" s="228"/>
      <c r="Y1933" s="46"/>
    </row>
    <row r="1934" spans="3:25" s="26" customFormat="1" ht="20.25" customHeight="1" x14ac:dyDescent="0.3">
      <c r="C1934" s="228"/>
      <c r="E1934" s="37"/>
      <c r="V1934" s="228"/>
      <c r="Y1934" s="46"/>
    </row>
    <row r="1935" spans="3:25" s="26" customFormat="1" ht="20.25" customHeight="1" x14ac:dyDescent="0.3">
      <c r="C1935" s="228"/>
      <c r="E1935" s="37"/>
      <c r="V1935" s="228"/>
      <c r="Y1935" s="46"/>
    </row>
    <row r="1936" spans="3:25" s="26" customFormat="1" ht="20.25" customHeight="1" x14ac:dyDescent="0.3">
      <c r="C1936" s="228"/>
      <c r="E1936" s="37"/>
      <c r="V1936" s="228"/>
      <c r="Y1936" s="46"/>
    </row>
    <row r="1937" spans="3:25" s="26" customFormat="1" ht="20.25" customHeight="1" x14ac:dyDescent="0.3">
      <c r="C1937" s="228"/>
      <c r="E1937" s="37"/>
      <c r="V1937" s="228"/>
      <c r="Y1937" s="46"/>
    </row>
    <row r="1938" spans="3:25" s="26" customFormat="1" ht="20.25" customHeight="1" x14ac:dyDescent="0.3">
      <c r="C1938" s="228"/>
      <c r="E1938" s="37"/>
      <c r="V1938" s="228"/>
      <c r="Y1938" s="46"/>
    </row>
    <row r="1939" spans="3:25" s="26" customFormat="1" ht="20.25" customHeight="1" x14ac:dyDescent="0.3">
      <c r="C1939" s="228"/>
      <c r="E1939" s="37"/>
      <c r="V1939" s="228"/>
      <c r="Y1939" s="46"/>
    </row>
    <row r="1940" spans="3:25" s="26" customFormat="1" ht="20.25" customHeight="1" x14ac:dyDescent="0.3">
      <c r="C1940" s="228"/>
      <c r="E1940" s="37"/>
      <c r="V1940" s="228"/>
      <c r="Y1940" s="46"/>
    </row>
    <row r="1941" spans="3:25" s="26" customFormat="1" ht="20.25" customHeight="1" x14ac:dyDescent="0.3">
      <c r="C1941" s="228"/>
      <c r="E1941" s="37"/>
      <c r="V1941" s="228"/>
      <c r="Y1941" s="46"/>
    </row>
    <row r="1942" spans="3:25" s="26" customFormat="1" ht="20.25" customHeight="1" x14ac:dyDescent="0.3">
      <c r="C1942" s="228"/>
      <c r="E1942" s="37"/>
      <c r="V1942" s="228"/>
      <c r="Y1942" s="46"/>
    </row>
    <row r="1943" spans="3:25" s="26" customFormat="1" ht="20.25" customHeight="1" x14ac:dyDescent="0.3">
      <c r="C1943" s="228"/>
      <c r="E1943" s="37"/>
      <c r="V1943" s="228"/>
      <c r="Y1943" s="46"/>
    </row>
    <row r="1944" spans="3:25" s="26" customFormat="1" ht="20.25" customHeight="1" x14ac:dyDescent="0.3">
      <c r="C1944" s="228"/>
      <c r="E1944" s="37"/>
      <c r="V1944" s="228"/>
      <c r="Y1944" s="46"/>
    </row>
    <row r="1945" spans="3:25" s="26" customFormat="1" ht="20.25" customHeight="1" x14ac:dyDescent="0.3">
      <c r="C1945" s="228"/>
      <c r="E1945" s="37"/>
      <c r="V1945" s="228"/>
      <c r="Y1945" s="46"/>
    </row>
    <row r="1946" spans="3:25" s="26" customFormat="1" ht="20.25" customHeight="1" x14ac:dyDescent="0.3">
      <c r="C1946" s="228"/>
      <c r="E1946" s="37"/>
      <c r="V1946" s="228"/>
      <c r="Y1946" s="46"/>
    </row>
    <row r="1947" spans="3:25" s="26" customFormat="1" ht="20.25" customHeight="1" x14ac:dyDescent="0.3">
      <c r="C1947" s="228"/>
      <c r="E1947" s="37"/>
      <c r="V1947" s="228"/>
      <c r="Y1947" s="46"/>
    </row>
    <row r="1948" spans="3:25" s="26" customFormat="1" ht="20.25" customHeight="1" x14ac:dyDescent="0.3">
      <c r="C1948" s="228"/>
      <c r="E1948" s="37"/>
      <c r="V1948" s="228"/>
      <c r="Y1948" s="46"/>
    </row>
    <row r="1949" spans="3:25" s="26" customFormat="1" ht="20.25" customHeight="1" x14ac:dyDescent="0.3">
      <c r="C1949" s="228"/>
      <c r="E1949" s="37"/>
      <c r="V1949" s="228"/>
      <c r="Y1949" s="46"/>
    </row>
    <row r="1950" spans="3:25" s="26" customFormat="1" ht="20.25" customHeight="1" x14ac:dyDescent="0.3">
      <c r="C1950" s="228"/>
      <c r="E1950" s="37"/>
      <c r="V1950" s="228"/>
      <c r="Y1950" s="46"/>
    </row>
    <row r="1951" spans="3:25" s="26" customFormat="1" ht="20.25" customHeight="1" x14ac:dyDescent="0.3">
      <c r="C1951" s="228"/>
      <c r="E1951" s="37"/>
      <c r="V1951" s="228"/>
      <c r="Y1951" s="46"/>
    </row>
    <row r="1952" spans="3:25" s="26" customFormat="1" ht="20.25" customHeight="1" x14ac:dyDescent="0.3">
      <c r="C1952" s="228"/>
      <c r="E1952" s="37"/>
      <c r="V1952" s="228"/>
      <c r="Y1952" s="46"/>
    </row>
    <row r="1953" spans="3:25" s="26" customFormat="1" ht="20.25" customHeight="1" x14ac:dyDescent="0.3">
      <c r="C1953" s="228"/>
      <c r="E1953" s="37"/>
      <c r="V1953" s="228"/>
      <c r="Y1953" s="46"/>
    </row>
    <row r="1954" spans="3:25" s="26" customFormat="1" ht="20.25" customHeight="1" x14ac:dyDescent="0.3">
      <c r="C1954" s="228"/>
      <c r="E1954" s="37"/>
      <c r="V1954" s="228"/>
      <c r="Y1954" s="46"/>
    </row>
    <row r="1955" spans="3:25" s="26" customFormat="1" ht="20.25" customHeight="1" x14ac:dyDescent="0.3">
      <c r="C1955" s="228"/>
      <c r="E1955" s="37"/>
      <c r="V1955" s="228"/>
      <c r="Y1955" s="46"/>
    </row>
    <row r="1956" spans="3:25" s="26" customFormat="1" ht="20.25" customHeight="1" x14ac:dyDescent="0.3">
      <c r="C1956" s="228"/>
      <c r="E1956" s="37"/>
      <c r="V1956" s="228"/>
      <c r="Y1956" s="46"/>
    </row>
    <row r="1957" spans="3:25" s="26" customFormat="1" ht="20.25" customHeight="1" x14ac:dyDescent="0.3">
      <c r="C1957" s="228"/>
      <c r="E1957" s="37"/>
      <c r="V1957" s="228"/>
      <c r="Y1957" s="46"/>
    </row>
    <row r="1958" spans="3:25" s="26" customFormat="1" ht="20.25" customHeight="1" x14ac:dyDescent="0.3">
      <c r="C1958" s="228"/>
      <c r="E1958" s="37"/>
      <c r="V1958" s="228"/>
      <c r="Y1958" s="46"/>
    </row>
    <row r="1959" spans="3:25" s="26" customFormat="1" ht="20.25" customHeight="1" x14ac:dyDescent="0.3">
      <c r="C1959" s="228"/>
      <c r="E1959" s="37"/>
      <c r="V1959" s="228"/>
      <c r="Y1959" s="46"/>
    </row>
    <row r="1960" spans="3:25" s="26" customFormat="1" ht="20.25" customHeight="1" x14ac:dyDescent="0.3">
      <c r="C1960" s="228"/>
      <c r="E1960" s="37"/>
      <c r="V1960" s="228"/>
      <c r="Y1960" s="46"/>
    </row>
    <row r="1961" spans="3:25" s="26" customFormat="1" ht="20.25" customHeight="1" x14ac:dyDescent="0.3">
      <c r="C1961" s="228"/>
      <c r="E1961" s="37"/>
      <c r="V1961" s="228"/>
      <c r="Y1961" s="46"/>
    </row>
    <row r="1962" spans="3:25" s="26" customFormat="1" ht="20.25" customHeight="1" x14ac:dyDescent="0.3">
      <c r="C1962" s="228"/>
      <c r="E1962" s="37"/>
      <c r="V1962" s="228"/>
      <c r="Y1962" s="46"/>
    </row>
    <row r="1963" spans="3:25" s="26" customFormat="1" ht="20.25" customHeight="1" x14ac:dyDescent="0.3">
      <c r="C1963" s="228"/>
      <c r="E1963" s="37"/>
      <c r="V1963" s="228"/>
      <c r="Y1963" s="46"/>
    </row>
    <row r="1964" spans="3:25" s="26" customFormat="1" ht="20.25" customHeight="1" x14ac:dyDescent="0.3">
      <c r="C1964" s="228"/>
      <c r="E1964" s="37"/>
      <c r="V1964" s="228"/>
      <c r="Y1964" s="46"/>
    </row>
    <row r="1965" spans="3:25" s="26" customFormat="1" ht="20.25" customHeight="1" x14ac:dyDescent="0.3">
      <c r="C1965" s="228"/>
      <c r="E1965" s="37"/>
      <c r="V1965" s="228"/>
      <c r="Y1965" s="46"/>
    </row>
    <row r="1966" spans="3:25" s="26" customFormat="1" ht="20.25" customHeight="1" x14ac:dyDescent="0.3">
      <c r="C1966" s="228"/>
      <c r="E1966" s="37"/>
      <c r="V1966" s="228"/>
      <c r="Y1966" s="46"/>
    </row>
    <row r="1967" spans="3:25" s="26" customFormat="1" ht="20.25" customHeight="1" x14ac:dyDescent="0.3">
      <c r="C1967" s="228"/>
      <c r="E1967" s="37"/>
      <c r="V1967" s="228"/>
      <c r="Y1967" s="46"/>
    </row>
    <row r="1968" spans="3:25" s="26" customFormat="1" ht="20.25" customHeight="1" x14ac:dyDescent="0.3">
      <c r="C1968" s="228"/>
      <c r="E1968" s="37"/>
      <c r="V1968" s="228"/>
      <c r="Y1968" s="46"/>
    </row>
    <row r="1969" spans="3:25" s="26" customFormat="1" ht="20.25" customHeight="1" x14ac:dyDescent="0.3">
      <c r="C1969" s="228"/>
      <c r="E1969" s="37"/>
      <c r="V1969" s="228"/>
      <c r="Y1969" s="46"/>
    </row>
    <row r="1970" spans="3:25" s="26" customFormat="1" ht="20.25" customHeight="1" x14ac:dyDescent="0.3">
      <c r="C1970" s="228"/>
      <c r="E1970" s="37"/>
      <c r="V1970" s="228"/>
      <c r="Y1970" s="46"/>
    </row>
    <row r="1971" spans="3:25" s="26" customFormat="1" ht="20.25" customHeight="1" x14ac:dyDescent="0.3">
      <c r="C1971" s="228"/>
      <c r="E1971" s="37"/>
      <c r="V1971" s="228"/>
      <c r="Y1971" s="46"/>
    </row>
    <row r="1972" spans="3:25" s="26" customFormat="1" ht="20.25" customHeight="1" x14ac:dyDescent="0.3">
      <c r="C1972" s="228"/>
      <c r="E1972" s="37"/>
      <c r="V1972" s="228"/>
      <c r="Y1972" s="46"/>
    </row>
    <row r="1973" spans="3:25" s="26" customFormat="1" ht="20.25" customHeight="1" x14ac:dyDescent="0.3">
      <c r="C1973" s="228"/>
      <c r="E1973" s="37"/>
      <c r="V1973" s="228"/>
      <c r="Y1973" s="46"/>
    </row>
    <row r="1974" spans="3:25" s="26" customFormat="1" ht="20.25" customHeight="1" x14ac:dyDescent="0.3">
      <c r="C1974" s="228"/>
      <c r="E1974" s="37"/>
      <c r="V1974" s="228"/>
      <c r="Y1974" s="46"/>
    </row>
    <row r="1975" spans="3:25" s="26" customFormat="1" ht="20.25" customHeight="1" x14ac:dyDescent="0.3">
      <c r="C1975" s="228"/>
      <c r="E1975" s="37"/>
      <c r="V1975" s="228"/>
      <c r="Y1975" s="46"/>
    </row>
    <row r="1976" spans="3:25" s="26" customFormat="1" ht="20.25" customHeight="1" x14ac:dyDescent="0.3">
      <c r="C1976" s="228"/>
      <c r="E1976" s="37"/>
      <c r="V1976" s="228"/>
      <c r="Y1976" s="46"/>
    </row>
    <row r="1977" spans="3:25" s="26" customFormat="1" ht="20.25" customHeight="1" x14ac:dyDescent="0.3">
      <c r="C1977" s="228"/>
      <c r="E1977" s="37"/>
      <c r="V1977" s="228"/>
      <c r="Y1977" s="46"/>
    </row>
    <row r="1978" spans="3:25" s="26" customFormat="1" ht="20.25" customHeight="1" x14ac:dyDescent="0.3">
      <c r="C1978" s="228"/>
      <c r="E1978" s="37"/>
      <c r="V1978" s="228"/>
      <c r="Y1978" s="46"/>
    </row>
    <row r="1979" spans="3:25" s="26" customFormat="1" ht="20.25" customHeight="1" x14ac:dyDescent="0.3">
      <c r="C1979" s="228"/>
      <c r="E1979" s="37"/>
      <c r="V1979" s="228"/>
      <c r="Y1979" s="46"/>
    </row>
    <row r="1980" spans="3:25" s="26" customFormat="1" ht="20.25" customHeight="1" x14ac:dyDescent="0.3">
      <c r="C1980" s="228"/>
      <c r="E1980" s="37"/>
      <c r="V1980" s="228"/>
      <c r="Y1980" s="46"/>
    </row>
    <row r="1981" spans="3:25" s="26" customFormat="1" ht="20.25" customHeight="1" x14ac:dyDescent="0.3">
      <c r="C1981" s="228"/>
      <c r="E1981" s="37"/>
      <c r="V1981" s="228"/>
      <c r="Y1981" s="46"/>
    </row>
    <row r="1982" spans="3:25" s="26" customFormat="1" ht="20.25" customHeight="1" x14ac:dyDescent="0.3">
      <c r="C1982" s="228"/>
      <c r="E1982" s="37"/>
      <c r="V1982" s="228"/>
      <c r="Y1982" s="46"/>
    </row>
    <row r="1983" spans="3:25" s="26" customFormat="1" ht="20.25" customHeight="1" x14ac:dyDescent="0.3">
      <c r="C1983" s="228"/>
      <c r="E1983" s="37"/>
      <c r="V1983" s="228"/>
      <c r="Y1983" s="46"/>
    </row>
    <row r="1984" spans="3:25" s="26" customFormat="1" ht="20.25" customHeight="1" x14ac:dyDescent="0.3">
      <c r="C1984" s="228"/>
      <c r="E1984" s="37"/>
      <c r="V1984" s="228"/>
      <c r="Y1984" s="46"/>
    </row>
    <row r="1985" spans="3:25" s="26" customFormat="1" ht="20.25" customHeight="1" x14ac:dyDescent="0.3">
      <c r="C1985" s="228"/>
      <c r="E1985" s="37"/>
      <c r="V1985" s="228"/>
      <c r="Y1985" s="46"/>
    </row>
    <row r="1986" spans="3:25" s="26" customFormat="1" ht="20.25" customHeight="1" x14ac:dyDescent="0.3">
      <c r="C1986" s="228"/>
      <c r="E1986" s="37"/>
      <c r="V1986" s="228"/>
      <c r="Y1986" s="46"/>
    </row>
    <row r="1987" spans="3:25" s="26" customFormat="1" ht="20.25" customHeight="1" x14ac:dyDescent="0.3">
      <c r="C1987" s="228"/>
      <c r="E1987" s="37"/>
      <c r="V1987" s="228"/>
      <c r="Y1987" s="46"/>
    </row>
    <row r="1988" spans="3:25" s="26" customFormat="1" ht="20.25" customHeight="1" x14ac:dyDescent="0.3">
      <c r="C1988" s="228"/>
      <c r="E1988" s="37"/>
      <c r="V1988" s="228"/>
      <c r="Y1988" s="46"/>
    </row>
    <row r="1989" spans="3:25" s="26" customFormat="1" ht="20.25" customHeight="1" x14ac:dyDescent="0.3">
      <c r="C1989" s="228"/>
      <c r="E1989" s="37"/>
      <c r="V1989" s="228"/>
      <c r="Y1989" s="46"/>
    </row>
    <row r="1990" spans="3:25" s="26" customFormat="1" ht="20.25" customHeight="1" x14ac:dyDescent="0.3">
      <c r="C1990" s="228"/>
      <c r="E1990" s="37"/>
      <c r="V1990" s="228"/>
      <c r="Y1990" s="46"/>
    </row>
    <row r="1991" spans="3:25" s="26" customFormat="1" ht="20.25" customHeight="1" x14ac:dyDescent="0.3">
      <c r="C1991" s="228"/>
      <c r="E1991" s="37"/>
      <c r="V1991" s="228"/>
      <c r="Y1991" s="46"/>
    </row>
    <row r="1992" spans="3:25" s="26" customFormat="1" ht="20.25" customHeight="1" x14ac:dyDescent="0.3">
      <c r="C1992" s="228"/>
      <c r="E1992" s="37"/>
      <c r="V1992" s="228"/>
      <c r="Y1992" s="46"/>
    </row>
    <row r="1993" spans="3:25" s="26" customFormat="1" ht="20.25" customHeight="1" x14ac:dyDescent="0.3">
      <c r="C1993" s="228"/>
      <c r="E1993" s="37"/>
      <c r="V1993" s="228"/>
      <c r="Y1993" s="46"/>
    </row>
    <row r="1994" spans="3:25" s="26" customFormat="1" ht="20.25" customHeight="1" x14ac:dyDescent="0.3">
      <c r="C1994" s="228"/>
      <c r="E1994" s="37"/>
      <c r="V1994" s="228"/>
      <c r="Y1994" s="46"/>
    </row>
    <row r="1995" spans="3:25" s="26" customFormat="1" ht="20.25" customHeight="1" x14ac:dyDescent="0.3">
      <c r="C1995" s="228"/>
      <c r="E1995" s="37"/>
      <c r="V1995" s="228"/>
      <c r="Y1995" s="46"/>
    </row>
    <row r="1996" spans="3:25" s="26" customFormat="1" ht="20.25" customHeight="1" x14ac:dyDescent="0.3">
      <c r="C1996" s="228"/>
      <c r="E1996" s="37"/>
      <c r="V1996" s="228"/>
      <c r="Y1996" s="46"/>
    </row>
    <row r="1997" spans="3:25" s="26" customFormat="1" ht="20.25" customHeight="1" x14ac:dyDescent="0.3">
      <c r="C1997" s="228"/>
      <c r="E1997" s="37"/>
      <c r="V1997" s="228"/>
      <c r="Y1997" s="46"/>
    </row>
    <row r="1998" spans="3:25" s="26" customFormat="1" ht="20.25" customHeight="1" x14ac:dyDescent="0.3">
      <c r="C1998" s="228"/>
      <c r="E1998" s="37"/>
      <c r="V1998" s="228"/>
      <c r="Y1998" s="46"/>
    </row>
    <row r="1999" spans="3:25" s="26" customFormat="1" ht="20.25" customHeight="1" x14ac:dyDescent="0.3">
      <c r="C1999" s="228"/>
      <c r="E1999" s="37"/>
      <c r="V1999" s="228"/>
      <c r="Y1999" s="46"/>
    </row>
    <row r="2000" spans="3:25" s="26" customFormat="1" ht="20.25" customHeight="1" x14ac:dyDescent="0.3">
      <c r="C2000" s="228"/>
      <c r="E2000" s="37"/>
      <c r="V2000" s="228"/>
      <c r="Y2000" s="46"/>
    </row>
    <row r="2001" spans="3:25" s="26" customFormat="1" ht="20.25" customHeight="1" x14ac:dyDescent="0.3">
      <c r="C2001" s="228"/>
      <c r="E2001" s="37"/>
      <c r="V2001" s="228"/>
      <c r="Y2001" s="46"/>
    </row>
    <row r="2002" spans="3:25" s="26" customFormat="1" ht="20.25" customHeight="1" x14ac:dyDescent="0.3">
      <c r="C2002" s="228"/>
      <c r="E2002" s="37"/>
      <c r="V2002" s="228"/>
      <c r="Y2002" s="46"/>
    </row>
    <row r="2003" spans="3:25" s="26" customFormat="1" ht="20.25" customHeight="1" x14ac:dyDescent="0.3">
      <c r="C2003" s="228"/>
      <c r="E2003" s="37"/>
      <c r="V2003" s="228"/>
      <c r="Y2003" s="46"/>
    </row>
    <row r="2004" spans="3:25" s="26" customFormat="1" ht="20.25" customHeight="1" x14ac:dyDescent="0.3">
      <c r="C2004" s="228"/>
      <c r="E2004" s="37"/>
      <c r="V2004" s="228"/>
      <c r="Y2004" s="46"/>
    </row>
    <row r="2005" spans="3:25" s="26" customFormat="1" ht="20.25" customHeight="1" x14ac:dyDescent="0.3">
      <c r="C2005" s="228"/>
      <c r="E2005" s="37"/>
      <c r="V2005" s="228"/>
      <c r="Y2005" s="46"/>
    </row>
    <row r="2006" spans="3:25" s="26" customFormat="1" ht="20.25" customHeight="1" x14ac:dyDescent="0.3">
      <c r="C2006" s="228"/>
      <c r="E2006" s="37"/>
      <c r="V2006" s="228"/>
      <c r="Y2006" s="46"/>
    </row>
    <row r="2007" spans="3:25" s="26" customFormat="1" ht="20.25" customHeight="1" x14ac:dyDescent="0.3">
      <c r="C2007" s="228"/>
      <c r="E2007" s="37"/>
      <c r="V2007" s="228"/>
      <c r="Y2007" s="46"/>
    </row>
    <row r="2008" spans="3:25" s="26" customFormat="1" ht="20.25" customHeight="1" x14ac:dyDescent="0.3">
      <c r="C2008" s="228"/>
      <c r="E2008" s="37"/>
      <c r="V2008" s="228"/>
      <c r="Y2008" s="46"/>
    </row>
    <row r="2009" spans="3:25" s="26" customFormat="1" ht="20.25" customHeight="1" x14ac:dyDescent="0.3">
      <c r="C2009" s="228"/>
      <c r="E2009" s="37"/>
      <c r="V2009" s="228"/>
      <c r="Y2009" s="46"/>
    </row>
    <row r="2010" spans="3:25" s="26" customFormat="1" ht="20.25" customHeight="1" x14ac:dyDescent="0.3">
      <c r="C2010" s="228"/>
      <c r="E2010" s="37"/>
      <c r="V2010" s="228"/>
      <c r="Y2010" s="46"/>
    </row>
    <row r="2011" spans="3:25" s="26" customFormat="1" ht="20.25" customHeight="1" x14ac:dyDescent="0.3">
      <c r="C2011" s="228"/>
      <c r="E2011" s="37"/>
      <c r="V2011" s="228"/>
      <c r="Y2011" s="46"/>
    </row>
    <row r="2012" spans="3:25" s="26" customFormat="1" ht="20.25" customHeight="1" x14ac:dyDescent="0.3">
      <c r="C2012" s="228"/>
      <c r="E2012" s="37"/>
      <c r="V2012" s="228"/>
      <c r="Y2012" s="46"/>
    </row>
    <row r="2013" spans="3:25" s="26" customFormat="1" ht="20.25" customHeight="1" x14ac:dyDescent="0.3">
      <c r="C2013" s="228"/>
      <c r="E2013" s="37"/>
      <c r="V2013" s="228"/>
      <c r="Y2013" s="46"/>
    </row>
    <row r="2014" spans="3:25" s="26" customFormat="1" ht="20.25" customHeight="1" x14ac:dyDescent="0.3">
      <c r="C2014" s="228"/>
      <c r="E2014" s="37"/>
      <c r="V2014" s="228"/>
      <c r="Y2014" s="46"/>
    </row>
    <row r="2015" spans="3:25" s="26" customFormat="1" ht="20.25" customHeight="1" x14ac:dyDescent="0.3">
      <c r="C2015" s="228"/>
      <c r="E2015" s="37"/>
      <c r="V2015" s="228"/>
      <c r="Y2015" s="46"/>
    </row>
    <row r="2016" spans="3:25" s="26" customFormat="1" ht="20.25" customHeight="1" x14ac:dyDescent="0.3">
      <c r="C2016" s="228"/>
      <c r="E2016" s="37"/>
      <c r="V2016" s="228"/>
      <c r="Y2016" s="46"/>
    </row>
    <row r="2017" spans="3:25" s="26" customFormat="1" ht="20.25" customHeight="1" x14ac:dyDescent="0.3">
      <c r="C2017" s="228"/>
      <c r="E2017" s="37"/>
      <c r="V2017" s="228"/>
      <c r="Y2017" s="46"/>
    </row>
    <row r="2018" spans="3:25" s="26" customFormat="1" ht="20.25" customHeight="1" x14ac:dyDescent="0.3">
      <c r="C2018" s="228"/>
      <c r="E2018" s="37"/>
      <c r="V2018" s="228"/>
      <c r="Y2018" s="46"/>
    </row>
    <row r="2019" spans="3:25" s="26" customFormat="1" ht="20.25" customHeight="1" x14ac:dyDescent="0.3">
      <c r="C2019" s="228"/>
      <c r="E2019" s="37"/>
      <c r="V2019" s="228"/>
      <c r="Y2019" s="46"/>
    </row>
    <row r="2020" spans="3:25" s="26" customFormat="1" ht="20.25" customHeight="1" x14ac:dyDescent="0.3">
      <c r="C2020" s="228"/>
      <c r="E2020" s="37"/>
      <c r="V2020" s="228"/>
      <c r="Y2020" s="46"/>
    </row>
    <row r="2021" spans="3:25" s="26" customFormat="1" ht="20.25" customHeight="1" x14ac:dyDescent="0.3">
      <c r="C2021" s="228"/>
      <c r="E2021" s="37"/>
      <c r="V2021" s="228"/>
      <c r="Y2021" s="46"/>
    </row>
    <row r="2022" spans="3:25" s="26" customFormat="1" ht="20.25" customHeight="1" x14ac:dyDescent="0.3">
      <c r="C2022" s="228"/>
      <c r="E2022" s="37"/>
      <c r="V2022" s="228"/>
      <c r="Y2022" s="46"/>
    </row>
    <row r="2023" spans="3:25" s="26" customFormat="1" ht="20.25" customHeight="1" x14ac:dyDescent="0.3">
      <c r="C2023" s="228"/>
      <c r="E2023" s="37"/>
      <c r="V2023" s="228"/>
      <c r="Y2023" s="46"/>
    </row>
    <row r="2024" spans="3:25" s="26" customFormat="1" ht="20.25" customHeight="1" x14ac:dyDescent="0.3">
      <c r="C2024" s="228"/>
      <c r="E2024" s="37"/>
      <c r="V2024" s="228"/>
      <c r="Y2024" s="46"/>
    </row>
    <row r="2025" spans="3:25" s="26" customFormat="1" ht="20.25" customHeight="1" x14ac:dyDescent="0.3">
      <c r="C2025" s="228"/>
      <c r="E2025" s="37"/>
      <c r="V2025" s="228"/>
      <c r="Y2025" s="46"/>
    </row>
    <row r="2026" spans="3:25" s="26" customFormat="1" ht="20.25" customHeight="1" x14ac:dyDescent="0.3">
      <c r="C2026" s="228"/>
      <c r="E2026" s="37"/>
      <c r="V2026" s="228"/>
      <c r="Y2026" s="46"/>
    </row>
    <row r="2027" spans="3:25" s="26" customFormat="1" ht="20.25" customHeight="1" x14ac:dyDescent="0.3">
      <c r="C2027" s="228"/>
      <c r="E2027" s="37"/>
      <c r="V2027" s="228"/>
      <c r="Y2027" s="46"/>
    </row>
    <row r="2028" spans="3:25" s="26" customFormat="1" ht="20.25" customHeight="1" x14ac:dyDescent="0.3">
      <c r="C2028" s="228"/>
      <c r="E2028" s="37"/>
      <c r="V2028" s="228"/>
      <c r="Y2028" s="46"/>
    </row>
    <row r="2029" spans="3:25" s="26" customFormat="1" ht="20.25" customHeight="1" x14ac:dyDescent="0.3">
      <c r="C2029" s="228"/>
      <c r="E2029" s="37"/>
      <c r="V2029" s="228"/>
      <c r="Y2029" s="46"/>
    </row>
    <row r="2030" spans="3:25" s="26" customFormat="1" ht="20.25" customHeight="1" x14ac:dyDescent="0.3">
      <c r="C2030" s="228"/>
      <c r="E2030" s="37"/>
      <c r="V2030" s="228"/>
      <c r="Y2030" s="46"/>
    </row>
    <row r="2031" spans="3:25" s="26" customFormat="1" ht="20.25" customHeight="1" x14ac:dyDescent="0.3">
      <c r="C2031" s="228"/>
      <c r="E2031" s="37"/>
      <c r="V2031" s="228"/>
      <c r="Y2031" s="46"/>
    </row>
    <row r="2032" spans="3:25" s="26" customFormat="1" ht="20.25" customHeight="1" x14ac:dyDescent="0.3">
      <c r="C2032" s="228"/>
      <c r="E2032" s="37"/>
      <c r="V2032" s="228"/>
      <c r="Y2032" s="46"/>
    </row>
    <row r="2033" spans="3:25" s="26" customFormat="1" ht="20.25" customHeight="1" x14ac:dyDescent="0.3">
      <c r="C2033" s="228"/>
      <c r="E2033" s="37"/>
      <c r="V2033" s="228"/>
      <c r="Y2033" s="46"/>
    </row>
    <row r="2034" spans="3:25" s="26" customFormat="1" ht="20.25" customHeight="1" x14ac:dyDescent="0.3">
      <c r="C2034" s="228"/>
      <c r="E2034" s="37"/>
      <c r="V2034" s="228"/>
      <c r="Y2034" s="46"/>
    </row>
    <row r="2035" spans="3:25" s="26" customFormat="1" ht="20.25" customHeight="1" x14ac:dyDescent="0.3">
      <c r="C2035" s="228"/>
      <c r="E2035" s="37"/>
      <c r="V2035" s="228"/>
      <c r="Y2035" s="46"/>
    </row>
    <row r="2036" spans="3:25" s="26" customFormat="1" ht="20.25" customHeight="1" x14ac:dyDescent="0.3">
      <c r="C2036" s="228"/>
      <c r="E2036" s="37"/>
      <c r="V2036" s="228"/>
      <c r="Y2036" s="46"/>
    </row>
    <row r="2037" spans="3:25" s="26" customFormat="1" ht="20.25" customHeight="1" x14ac:dyDescent="0.3">
      <c r="C2037" s="228"/>
      <c r="E2037" s="37"/>
      <c r="V2037" s="228"/>
      <c r="Y2037" s="46"/>
    </row>
    <row r="2038" spans="3:25" s="26" customFormat="1" ht="20.25" customHeight="1" x14ac:dyDescent="0.3">
      <c r="C2038" s="228"/>
      <c r="E2038" s="37"/>
      <c r="V2038" s="228"/>
      <c r="Y2038" s="46"/>
    </row>
    <row r="2039" spans="3:25" s="26" customFormat="1" ht="20.25" customHeight="1" x14ac:dyDescent="0.3">
      <c r="C2039" s="228"/>
      <c r="E2039" s="37"/>
      <c r="V2039" s="228"/>
      <c r="Y2039" s="46"/>
    </row>
    <row r="2040" spans="3:25" s="26" customFormat="1" ht="20.25" customHeight="1" x14ac:dyDescent="0.3">
      <c r="C2040" s="228"/>
      <c r="E2040" s="37"/>
      <c r="V2040" s="228"/>
      <c r="Y2040" s="46"/>
    </row>
    <row r="2041" spans="3:25" s="26" customFormat="1" ht="20.25" customHeight="1" x14ac:dyDescent="0.3">
      <c r="C2041" s="228"/>
      <c r="E2041" s="37"/>
      <c r="V2041" s="228"/>
      <c r="Y2041" s="46"/>
    </row>
    <row r="2042" spans="3:25" s="26" customFormat="1" ht="20.25" customHeight="1" x14ac:dyDescent="0.3">
      <c r="C2042" s="228"/>
      <c r="E2042" s="37"/>
      <c r="V2042" s="228"/>
      <c r="Y2042" s="46"/>
    </row>
    <row r="2043" spans="3:25" s="26" customFormat="1" ht="20.25" customHeight="1" x14ac:dyDescent="0.3">
      <c r="C2043" s="228"/>
      <c r="E2043" s="37"/>
      <c r="V2043" s="228"/>
      <c r="Y2043" s="46"/>
    </row>
    <row r="2044" spans="3:25" s="26" customFormat="1" ht="20.25" customHeight="1" x14ac:dyDescent="0.3">
      <c r="C2044" s="228"/>
      <c r="E2044" s="37"/>
      <c r="V2044" s="228"/>
      <c r="Y2044" s="46"/>
    </row>
    <row r="2045" spans="3:25" s="26" customFormat="1" ht="20.25" customHeight="1" x14ac:dyDescent="0.3">
      <c r="C2045" s="228"/>
      <c r="E2045" s="37"/>
      <c r="V2045" s="228"/>
      <c r="Y2045" s="46"/>
    </row>
    <row r="2046" spans="3:25" s="26" customFormat="1" ht="20.25" customHeight="1" x14ac:dyDescent="0.3">
      <c r="C2046" s="228"/>
      <c r="E2046" s="37"/>
      <c r="V2046" s="228"/>
      <c r="Y2046" s="46"/>
    </row>
    <row r="2047" spans="3:25" s="26" customFormat="1" ht="20.25" customHeight="1" x14ac:dyDescent="0.3">
      <c r="C2047" s="228"/>
      <c r="E2047" s="37"/>
      <c r="V2047" s="228"/>
      <c r="Y2047" s="46"/>
    </row>
    <row r="2048" spans="3:25" s="26" customFormat="1" ht="20.25" customHeight="1" x14ac:dyDescent="0.3">
      <c r="C2048" s="228"/>
      <c r="E2048" s="37"/>
      <c r="V2048" s="228"/>
      <c r="Y2048" s="46"/>
    </row>
    <row r="2049" spans="3:25" s="26" customFormat="1" ht="20.25" customHeight="1" x14ac:dyDescent="0.3">
      <c r="C2049" s="228"/>
      <c r="E2049" s="37"/>
      <c r="V2049" s="228"/>
      <c r="Y2049" s="46"/>
    </row>
    <row r="2050" spans="3:25" s="26" customFormat="1" ht="20.25" customHeight="1" x14ac:dyDescent="0.3">
      <c r="C2050" s="228"/>
      <c r="E2050" s="37"/>
      <c r="V2050" s="228"/>
      <c r="Y2050" s="46"/>
    </row>
    <row r="2051" spans="3:25" s="26" customFormat="1" ht="20.25" customHeight="1" x14ac:dyDescent="0.3">
      <c r="C2051" s="228"/>
      <c r="E2051" s="37"/>
      <c r="V2051" s="228"/>
      <c r="Y2051" s="46"/>
    </row>
    <row r="2052" spans="3:25" s="26" customFormat="1" ht="20.25" customHeight="1" x14ac:dyDescent="0.3">
      <c r="C2052" s="228"/>
      <c r="E2052" s="37"/>
      <c r="V2052" s="228"/>
      <c r="Y2052" s="46"/>
    </row>
    <row r="2053" spans="3:25" s="26" customFormat="1" ht="20.25" customHeight="1" x14ac:dyDescent="0.3">
      <c r="C2053" s="228"/>
      <c r="E2053" s="37"/>
      <c r="V2053" s="228"/>
      <c r="Y2053" s="46"/>
    </row>
    <row r="2054" spans="3:25" s="26" customFormat="1" ht="20.25" customHeight="1" x14ac:dyDescent="0.3">
      <c r="C2054" s="228"/>
      <c r="E2054" s="37"/>
      <c r="V2054" s="228"/>
      <c r="Y2054" s="46"/>
    </row>
    <row r="2055" spans="3:25" s="26" customFormat="1" ht="20.25" customHeight="1" x14ac:dyDescent="0.3">
      <c r="C2055" s="228"/>
      <c r="E2055" s="37"/>
      <c r="V2055" s="228"/>
      <c r="Y2055" s="46"/>
    </row>
    <row r="2056" spans="3:25" s="26" customFormat="1" ht="20.25" customHeight="1" x14ac:dyDescent="0.3">
      <c r="C2056" s="228"/>
      <c r="E2056" s="37"/>
      <c r="V2056" s="228"/>
      <c r="Y2056" s="46"/>
    </row>
    <row r="2057" spans="3:25" s="26" customFormat="1" ht="20.25" customHeight="1" x14ac:dyDescent="0.3">
      <c r="C2057" s="228"/>
      <c r="E2057" s="37"/>
      <c r="V2057" s="228"/>
      <c r="Y2057" s="46"/>
    </row>
    <row r="2058" spans="3:25" s="26" customFormat="1" ht="20.25" customHeight="1" x14ac:dyDescent="0.3">
      <c r="C2058" s="228"/>
      <c r="E2058" s="37"/>
      <c r="V2058" s="228"/>
      <c r="Y2058" s="46"/>
    </row>
    <row r="2059" spans="3:25" s="26" customFormat="1" ht="20.25" customHeight="1" x14ac:dyDescent="0.3">
      <c r="C2059" s="228"/>
      <c r="E2059" s="37"/>
      <c r="V2059" s="228"/>
      <c r="Y2059" s="46"/>
    </row>
    <row r="2060" spans="3:25" s="26" customFormat="1" ht="20.25" customHeight="1" x14ac:dyDescent="0.3">
      <c r="C2060" s="228"/>
      <c r="E2060" s="37"/>
      <c r="V2060" s="228"/>
      <c r="Y2060" s="46"/>
    </row>
    <row r="2061" spans="3:25" s="26" customFormat="1" ht="20.25" customHeight="1" x14ac:dyDescent="0.3">
      <c r="C2061" s="228"/>
      <c r="E2061" s="37"/>
      <c r="V2061" s="228"/>
      <c r="Y2061" s="46"/>
    </row>
    <row r="2062" spans="3:25" s="26" customFormat="1" ht="20.25" customHeight="1" x14ac:dyDescent="0.3">
      <c r="C2062" s="228"/>
      <c r="E2062" s="37"/>
      <c r="V2062" s="228"/>
      <c r="Y2062" s="46"/>
    </row>
    <row r="2063" spans="3:25" s="26" customFormat="1" ht="20.25" customHeight="1" x14ac:dyDescent="0.3">
      <c r="C2063" s="228"/>
      <c r="E2063" s="37"/>
      <c r="V2063" s="228"/>
      <c r="Y2063" s="46"/>
    </row>
    <row r="2064" spans="3:25" s="26" customFormat="1" ht="20.25" customHeight="1" x14ac:dyDescent="0.3">
      <c r="C2064" s="228"/>
      <c r="E2064" s="37"/>
      <c r="V2064" s="228"/>
      <c r="Y2064" s="46"/>
    </row>
    <row r="2065" spans="3:25" s="26" customFormat="1" ht="20.25" customHeight="1" x14ac:dyDescent="0.3">
      <c r="C2065" s="228"/>
      <c r="E2065" s="37"/>
      <c r="V2065" s="228"/>
      <c r="Y2065" s="46"/>
    </row>
    <row r="2066" spans="3:25" s="26" customFormat="1" ht="20.25" customHeight="1" x14ac:dyDescent="0.3">
      <c r="C2066" s="228"/>
      <c r="E2066" s="37"/>
      <c r="V2066" s="228"/>
      <c r="Y2066" s="46"/>
    </row>
    <row r="2067" spans="3:25" s="26" customFormat="1" ht="20.25" customHeight="1" x14ac:dyDescent="0.3">
      <c r="C2067" s="228"/>
      <c r="E2067" s="37"/>
      <c r="V2067" s="228"/>
      <c r="Y2067" s="46"/>
    </row>
    <row r="2068" spans="3:25" s="26" customFormat="1" ht="20.25" customHeight="1" x14ac:dyDescent="0.3">
      <c r="C2068" s="228"/>
      <c r="E2068" s="37"/>
      <c r="V2068" s="228"/>
      <c r="Y2068" s="46"/>
    </row>
    <row r="2069" spans="3:25" s="26" customFormat="1" ht="20.25" customHeight="1" x14ac:dyDescent="0.3">
      <c r="C2069" s="228"/>
      <c r="E2069" s="37"/>
      <c r="V2069" s="228"/>
      <c r="Y2069" s="46"/>
    </row>
    <row r="2070" spans="3:25" s="26" customFormat="1" ht="20.25" customHeight="1" x14ac:dyDescent="0.3">
      <c r="C2070" s="228"/>
      <c r="E2070" s="37"/>
      <c r="V2070" s="228"/>
      <c r="Y2070" s="46"/>
    </row>
    <row r="2071" spans="3:25" s="26" customFormat="1" ht="20.25" customHeight="1" x14ac:dyDescent="0.3">
      <c r="C2071" s="228"/>
      <c r="E2071" s="37"/>
      <c r="V2071" s="228"/>
      <c r="Y2071" s="46"/>
    </row>
    <row r="2072" spans="3:25" s="26" customFormat="1" ht="20.25" customHeight="1" x14ac:dyDescent="0.3">
      <c r="C2072" s="228"/>
      <c r="E2072" s="37"/>
      <c r="V2072" s="228"/>
      <c r="Y2072" s="46"/>
    </row>
    <row r="2073" spans="3:25" s="26" customFormat="1" ht="20.25" customHeight="1" x14ac:dyDescent="0.3">
      <c r="C2073" s="228"/>
      <c r="E2073" s="37"/>
      <c r="V2073" s="228"/>
      <c r="Y2073" s="46"/>
    </row>
    <row r="2074" spans="3:25" s="26" customFormat="1" ht="20.25" customHeight="1" x14ac:dyDescent="0.3">
      <c r="C2074" s="228"/>
      <c r="E2074" s="37"/>
      <c r="V2074" s="228"/>
      <c r="Y2074" s="46"/>
    </row>
    <row r="2075" spans="3:25" s="26" customFormat="1" ht="20.25" customHeight="1" x14ac:dyDescent="0.3">
      <c r="C2075" s="228"/>
      <c r="E2075" s="37"/>
      <c r="V2075" s="228"/>
      <c r="Y2075" s="46"/>
    </row>
    <row r="2076" spans="3:25" s="26" customFormat="1" ht="20.25" customHeight="1" x14ac:dyDescent="0.3">
      <c r="C2076" s="228"/>
      <c r="E2076" s="37"/>
      <c r="V2076" s="228"/>
      <c r="Y2076" s="46"/>
    </row>
    <row r="2077" spans="3:25" s="26" customFormat="1" ht="20.25" customHeight="1" x14ac:dyDescent="0.3">
      <c r="C2077" s="228"/>
      <c r="E2077" s="37"/>
      <c r="V2077" s="228"/>
      <c r="Y2077" s="46"/>
    </row>
    <row r="2078" spans="3:25" s="26" customFormat="1" ht="20.25" customHeight="1" x14ac:dyDescent="0.3">
      <c r="C2078" s="228"/>
      <c r="E2078" s="37"/>
      <c r="V2078" s="228"/>
      <c r="Y2078" s="46"/>
    </row>
    <row r="2079" spans="3:25" s="26" customFormat="1" ht="20.25" customHeight="1" x14ac:dyDescent="0.3">
      <c r="C2079" s="228"/>
      <c r="E2079" s="37"/>
      <c r="V2079" s="228"/>
      <c r="Y2079" s="46"/>
    </row>
    <row r="2080" spans="3:25" s="26" customFormat="1" ht="20.25" customHeight="1" x14ac:dyDescent="0.3">
      <c r="C2080" s="228"/>
      <c r="E2080" s="37"/>
      <c r="V2080" s="228"/>
      <c r="Y2080" s="46"/>
    </row>
    <row r="2081" spans="3:25" s="26" customFormat="1" ht="20.25" customHeight="1" x14ac:dyDescent="0.3">
      <c r="C2081" s="228"/>
      <c r="E2081" s="37"/>
      <c r="V2081" s="228"/>
      <c r="Y2081" s="46"/>
    </row>
    <row r="2082" spans="3:25" s="26" customFormat="1" ht="20.25" customHeight="1" x14ac:dyDescent="0.3">
      <c r="C2082" s="228"/>
      <c r="E2082" s="37"/>
      <c r="V2082" s="228"/>
      <c r="Y2082" s="46"/>
    </row>
    <row r="2083" spans="3:25" s="26" customFormat="1" ht="20.25" customHeight="1" x14ac:dyDescent="0.3">
      <c r="C2083" s="228"/>
      <c r="E2083" s="37"/>
      <c r="V2083" s="228"/>
      <c r="Y2083" s="46"/>
    </row>
    <row r="2084" spans="3:25" s="26" customFormat="1" ht="20.25" customHeight="1" x14ac:dyDescent="0.3">
      <c r="C2084" s="228"/>
      <c r="E2084" s="37"/>
      <c r="V2084" s="228"/>
      <c r="Y2084" s="46"/>
    </row>
    <row r="2085" spans="3:25" s="26" customFormat="1" ht="20.25" customHeight="1" x14ac:dyDescent="0.3">
      <c r="C2085" s="228"/>
      <c r="E2085" s="37"/>
      <c r="V2085" s="228"/>
      <c r="Y2085" s="46"/>
    </row>
    <row r="2086" spans="3:25" s="26" customFormat="1" ht="20.25" customHeight="1" x14ac:dyDescent="0.3">
      <c r="C2086" s="228"/>
      <c r="E2086" s="37"/>
      <c r="V2086" s="228"/>
      <c r="Y2086" s="46"/>
    </row>
    <row r="2087" spans="3:25" s="26" customFormat="1" ht="20.25" customHeight="1" x14ac:dyDescent="0.3">
      <c r="C2087" s="228"/>
      <c r="E2087" s="37"/>
      <c r="V2087" s="228"/>
      <c r="Y2087" s="46"/>
    </row>
    <row r="2088" spans="3:25" s="26" customFormat="1" ht="20.25" customHeight="1" x14ac:dyDescent="0.3">
      <c r="C2088" s="228"/>
      <c r="E2088" s="37"/>
      <c r="V2088" s="228"/>
      <c r="Y2088" s="46"/>
    </row>
    <row r="2089" spans="3:25" s="26" customFormat="1" ht="20.25" customHeight="1" x14ac:dyDescent="0.3">
      <c r="C2089" s="228"/>
      <c r="E2089" s="37"/>
      <c r="V2089" s="228"/>
      <c r="Y2089" s="46"/>
    </row>
    <row r="2090" spans="3:25" s="26" customFormat="1" ht="20.25" customHeight="1" x14ac:dyDescent="0.3">
      <c r="C2090" s="228"/>
      <c r="E2090" s="37"/>
      <c r="V2090" s="228"/>
      <c r="Y2090" s="46"/>
    </row>
    <row r="2091" spans="3:25" s="26" customFormat="1" ht="20.25" customHeight="1" x14ac:dyDescent="0.3">
      <c r="C2091" s="228"/>
      <c r="E2091" s="37"/>
      <c r="V2091" s="228"/>
      <c r="Y2091" s="46"/>
    </row>
    <row r="2092" spans="3:25" s="26" customFormat="1" ht="20.25" customHeight="1" x14ac:dyDescent="0.3">
      <c r="C2092" s="228"/>
      <c r="E2092" s="37"/>
      <c r="V2092" s="228"/>
      <c r="Y2092" s="46"/>
    </row>
    <row r="2093" spans="3:25" s="26" customFormat="1" ht="20.25" customHeight="1" x14ac:dyDescent="0.3">
      <c r="C2093" s="228"/>
      <c r="E2093" s="37"/>
      <c r="V2093" s="228"/>
      <c r="Y2093" s="46"/>
    </row>
    <row r="2094" spans="3:25" s="26" customFormat="1" ht="20.25" customHeight="1" x14ac:dyDescent="0.3">
      <c r="C2094" s="228"/>
      <c r="E2094" s="37"/>
      <c r="V2094" s="228"/>
      <c r="Y2094" s="46"/>
    </row>
    <row r="2095" spans="3:25" s="26" customFormat="1" ht="20.25" customHeight="1" x14ac:dyDescent="0.3">
      <c r="C2095" s="228"/>
      <c r="E2095" s="37"/>
      <c r="V2095" s="228"/>
      <c r="Y2095" s="46"/>
    </row>
    <row r="2096" spans="3:25" s="26" customFormat="1" ht="20.25" customHeight="1" x14ac:dyDescent="0.3">
      <c r="C2096" s="228"/>
      <c r="E2096" s="37"/>
      <c r="V2096" s="228"/>
      <c r="Y2096" s="46"/>
    </row>
    <row r="2097" spans="3:25" s="26" customFormat="1" ht="20.25" customHeight="1" x14ac:dyDescent="0.3">
      <c r="C2097" s="228"/>
      <c r="E2097" s="37"/>
      <c r="V2097" s="228"/>
      <c r="Y2097" s="46"/>
    </row>
    <row r="2098" spans="3:25" s="26" customFormat="1" ht="20.25" customHeight="1" x14ac:dyDescent="0.3">
      <c r="C2098" s="228"/>
      <c r="E2098" s="37"/>
      <c r="V2098" s="228"/>
      <c r="Y2098" s="46"/>
    </row>
    <row r="2099" spans="3:25" s="26" customFormat="1" ht="20.25" customHeight="1" x14ac:dyDescent="0.3">
      <c r="C2099" s="228"/>
      <c r="E2099" s="37"/>
      <c r="V2099" s="228"/>
      <c r="Y2099" s="46"/>
    </row>
    <row r="2100" spans="3:25" s="26" customFormat="1" ht="20.25" customHeight="1" x14ac:dyDescent="0.3">
      <c r="C2100" s="228"/>
      <c r="E2100" s="37"/>
      <c r="V2100" s="228"/>
      <c r="Y2100" s="46"/>
    </row>
    <row r="2101" spans="3:25" s="26" customFormat="1" ht="20.25" customHeight="1" x14ac:dyDescent="0.3">
      <c r="C2101" s="228"/>
      <c r="E2101" s="37"/>
      <c r="V2101" s="228"/>
      <c r="Y2101" s="46"/>
    </row>
    <row r="2102" spans="3:25" s="26" customFormat="1" ht="20.25" customHeight="1" x14ac:dyDescent="0.3">
      <c r="C2102" s="228"/>
      <c r="E2102" s="37"/>
      <c r="V2102" s="228"/>
      <c r="Y2102" s="46"/>
    </row>
    <row r="2103" spans="3:25" s="26" customFormat="1" ht="20.25" customHeight="1" x14ac:dyDescent="0.3">
      <c r="C2103" s="228"/>
      <c r="E2103" s="37"/>
      <c r="V2103" s="228"/>
      <c r="Y2103" s="46"/>
    </row>
    <row r="2104" spans="3:25" s="26" customFormat="1" ht="20.25" customHeight="1" x14ac:dyDescent="0.3">
      <c r="C2104" s="228"/>
      <c r="E2104" s="37"/>
      <c r="V2104" s="228"/>
      <c r="Y2104" s="46"/>
    </row>
    <row r="2105" spans="3:25" s="26" customFormat="1" ht="20.25" customHeight="1" x14ac:dyDescent="0.3">
      <c r="C2105" s="228"/>
      <c r="E2105" s="37"/>
      <c r="V2105" s="228"/>
      <c r="Y2105" s="46"/>
    </row>
    <row r="2106" spans="3:25" s="26" customFormat="1" ht="20.25" customHeight="1" x14ac:dyDescent="0.3">
      <c r="C2106" s="228"/>
      <c r="E2106" s="37"/>
      <c r="V2106" s="228"/>
      <c r="Y2106" s="46"/>
    </row>
    <row r="2107" spans="3:25" s="26" customFormat="1" ht="20.25" customHeight="1" x14ac:dyDescent="0.3">
      <c r="C2107" s="228"/>
      <c r="E2107" s="37"/>
      <c r="V2107" s="228"/>
      <c r="Y2107" s="46"/>
    </row>
    <row r="2108" spans="3:25" s="26" customFormat="1" ht="20.25" customHeight="1" x14ac:dyDescent="0.3">
      <c r="C2108" s="228"/>
      <c r="E2108" s="37"/>
      <c r="V2108" s="228"/>
      <c r="Y2108" s="46"/>
    </row>
    <row r="2109" spans="3:25" s="26" customFormat="1" ht="20.25" customHeight="1" x14ac:dyDescent="0.3">
      <c r="C2109" s="228"/>
      <c r="E2109" s="37"/>
      <c r="V2109" s="228"/>
      <c r="Y2109" s="46"/>
    </row>
    <row r="2110" spans="3:25" s="26" customFormat="1" ht="20.25" customHeight="1" x14ac:dyDescent="0.3">
      <c r="C2110" s="228"/>
      <c r="E2110" s="37"/>
      <c r="V2110" s="228"/>
      <c r="Y2110" s="46"/>
    </row>
    <row r="2111" spans="3:25" s="26" customFormat="1" ht="20.25" customHeight="1" x14ac:dyDescent="0.3">
      <c r="C2111" s="228"/>
      <c r="E2111" s="37"/>
      <c r="V2111" s="228"/>
      <c r="Y2111" s="46"/>
    </row>
    <row r="2112" spans="3:25" s="26" customFormat="1" ht="20.25" customHeight="1" x14ac:dyDescent="0.3">
      <c r="C2112" s="228"/>
      <c r="E2112" s="37"/>
      <c r="V2112" s="228"/>
      <c r="Y2112" s="46"/>
    </row>
    <row r="2113" spans="3:25" s="26" customFormat="1" ht="20.25" customHeight="1" x14ac:dyDescent="0.3">
      <c r="C2113" s="228"/>
      <c r="E2113" s="37"/>
      <c r="V2113" s="228"/>
      <c r="Y2113" s="46"/>
    </row>
    <row r="2114" spans="3:25" s="26" customFormat="1" ht="20.25" customHeight="1" x14ac:dyDescent="0.3">
      <c r="C2114" s="228"/>
      <c r="E2114" s="37"/>
      <c r="V2114" s="228"/>
      <c r="Y2114" s="46"/>
    </row>
    <row r="2115" spans="3:25" s="26" customFormat="1" ht="20.25" customHeight="1" x14ac:dyDescent="0.3">
      <c r="C2115" s="228"/>
      <c r="E2115" s="37"/>
      <c r="V2115" s="228"/>
      <c r="Y2115" s="46"/>
    </row>
    <row r="2116" spans="3:25" s="26" customFormat="1" ht="20.25" customHeight="1" x14ac:dyDescent="0.3">
      <c r="C2116" s="228"/>
      <c r="E2116" s="37"/>
      <c r="V2116" s="228"/>
      <c r="Y2116" s="46"/>
    </row>
    <row r="2117" spans="3:25" s="26" customFormat="1" ht="20.25" customHeight="1" x14ac:dyDescent="0.3">
      <c r="C2117" s="228"/>
      <c r="E2117" s="37"/>
      <c r="V2117" s="228"/>
      <c r="Y2117" s="46"/>
    </row>
    <row r="2118" spans="3:25" s="26" customFormat="1" ht="20.25" customHeight="1" x14ac:dyDescent="0.3">
      <c r="C2118" s="228"/>
      <c r="E2118" s="37"/>
      <c r="V2118" s="228"/>
      <c r="Y2118" s="46"/>
    </row>
    <row r="2119" spans="3:25" s="26" customFormat="1" ht="20.25" customHeight="1" x14ac:dyDescent="0.3">
      <c r="C2119" s="228"/>
      <c r="E2119" s="37"/>
      <c r="V2119" s="228"/>
      <c r="Y2119" s="46"/>
    </row>
    <row r="2120" spans="3:25" s="26" customFormat="1" ht="20.25" customHeight="1" x14ac:dyDescent="0.3">
      <c r="C2120" s="228"/>
      <c r="E2120" s="37"/>
      <c r="V2120" s="228"/>
      <c r="Y2120" s="46"/>
    </row>
    <row r="2121" spans="3:25" s="26" customFormat="1" ht="20.25" customHeight="1" x14ac:dyDescent="0.3">
      <c r="C2121" s="228"/>
      <c r="E2121" s="37"/>
      <c r="V2121" s="228"/>
      <c r="Y2121" s="46"/>
    </row>
    <row r="2122" spans="3:25" s="26" customFormat="1" ht="20.25" customHeight="1" x14ac:dyDescent="0.3">
      <c r="C2122" s="228"/>
      <c r="E2122" s="37"/>
      <c r="V2122" s="228"/>
      <c r="Y2122" s="46"/>
    </row>
    <row r="2123" spans="3:25" s="26" customFormat="1" ht="20.25" customHeight="1" x14ac:dyDescent="0.3">
      <c r="C2123" s="228"/>
      <c r="E2123" s="37"/>
      <c r="V2123" s="228"/>
      <c r="Y2123" s="46"/>
    </row>
    <row r="2124" spans="3:25" s="26" customFormat="1" ht="20.25" customHeight="1" x14ac:dyDescent="0.3">
      <c r="C2124" s="228"/>
      <c r="E2124" s="37"/>
      <c r="V2124" s="228"/>
      <c r="Y2124" s="46"/>
    </row>
    <row r="2125" spans="3:25" s="26" customFormat="1" ht="20.25" customHeight="1" x14ac:dyDescent="0.3">
      <c r="C2125" s="228"/>
      <c r="E2125" s="37"/>
      <c r="V2125" s="228"/>
      <c r="Y2125" s="46"/>
    </row>
    <row r="2126" spans="3:25" s="26" customFormat="1" ht="20.25" customHeight="1" x14ac:dyDescent="0.3">
      <c r="C2126" s="228"/>
      <c r="E2126" s="37"/>
      <c r="V2126" s="228"/>
      <c r="Y2126" s="46"/>
    </row>
    <row r="2127" spans="3:25" s="26" customFormat="1" ht="20.25" customHeight="1" x14ac:dyDescent="0.3">
      <c r="C2127" s="228"/>
      <c r="E2127" s="37"/>
      <c r="V2127" s="228"/>
      <c r="Y2127" s="46"/>
    </row>
    <row r="2128" spans="3:25" s="26" customFormat="1" ht="20.25" customHeight="1" x14ac:dyDescent="0.3">
      <c r="C2128" s="228"/>
      <c r="E2128" s="37"/>
      <c r="V2128" s="228"/>
      <c r="Y2128" s="46"/>
    </row>
    <row r="2129" spans="3:25" s="26" customFormat="1" ht="20.25" customHeight="1" x14ac:dyDescent="0.3">
      <c r="C2129" s="228"/>
      <c r="E2129" s="37"/>
      <c r="V2129" s="228"/>
      <c r="Y2129" s="46"/>
    </row>
    <row r="2130" spans="3:25" s="26" customFormat="1" ht="20.25" customHeight="1" x14ac:dyDescent="0.3">
      <c r="C2130" s="228"/>
      <c r="E2130" s="37"/>
      <c r="V2130" s="228"/>
      <c r="Y2130" s="46"/>
    </row>
    <row r="2131" spans="3:25" s="26" customFormat="1" ht="20.25" customHeight="1" x14ac:dyDescent="0.3">
      <c r="C2131" s="228"/>
      <c r="E2131" s="37"/>
      <c r="V2131" s="228"/>
      <c r="Y2131" s="46"/>
    </row>
    <row r="2132" spans="3:25" s="26" customFormat="1" ht="20.25" customHeight="1" x14ac:dyDescent="0.3">
      <c r="C2132" s="228"/>
      <c r="E2132" s="37"/>
      <c r="V2132" s="228"/>
      <c r="Y2132" s="46"/>
    </row>
    <row r="2133" spans="3:25" s="26" customFormat="1" ht="20.25" customHeight="1" x14ac:dyDescent="0.3">
      <c r="C2133" s="228"/>
      <c r="E2133" s="37"/>
      <c r="V2133" s="228"/>
      <c r="Y2133" s="46"/>
    </row>
    <row r="2134" spans="3:25" s="26" customFormat="1" ht="20.25" customHeight="1" x14ac:dyDescent="0.3">
      <c r="C2134" s="228"/>
      <c r="E2134" s="37"/>
      <c r="V2134" s="228"/>
      <c r="Y2134" s="46"/>
    </row>
    <row r="2135" spans="3:25" s="26" customFormat="1" ht="20.25" customHeight="1" x14ac:dyDescent="0.3">
      <c r="C2135" s="228"/>
      <c r="E2135" s="37"/>
      <c r="V2135" s="228"/>
      <c r="Y2135" s="46"/>
    </row>
    <row r="2136" spans="3:25" s="26" customFormat="1" ht="20.25" customHeight="1" x14ac:dyDescent="0.3">
      <c r="C2136" s="228"/>
      <c r="E2136" s="37"/>
      <c r="V2136" s="228"/>
      <c r="Y2136" s="46"/>
    </row>
    <row r="2137" spans="3:25" s="26" customFormat="1" ht="20.25" customHeight="1" x14ac:dyDescent="0.3">
      <c r="C2137" s="228"/>
      <c r="E2137" s="37"/>
      <c r="V2137" s="228"/>
      <c r="Y2137" s="46"/>
    </row>
    <row r="2138" spans="3:25" s="26" customFormat="1" ht="20.25" customHeight="1" x14ac:dyDescent="0.3">
      <c r="C2138" s="228"/>
      <c r="E2138" s="37"/>
      <c r="V2138" s="228"/>
      <c r="Y2138" s="46"/>
    </row>
    <row r="2139" spans="3:25" s="26" customFormat="1" ht="20.25" customHeight="1" x14ac:dyDescent="0.3">
      <c r="C2139" s="228"/>
      <c r="E2139" s="37"/>
      <c r="V2139" s="228"/>
      <c r="Y2139" s="46"/>
    </row>
    <row r="2140" spans="3:25" s="26" customFormat="1" ht="20.25" customHeight="1" x14ac:dyDescent="0.3">
      <c r="C2140" s="228"/>
      <c r="E2140" s="37"/>
      <c r="V2140" s="228"/>
      <c r="Y2140" s="46"/>
    </row>
    <row r="2141" spans="3:25" s="26" customFormat="1" ht="20.25" customHeight="1" x14ac:dyDescent="0.3">
      <c r="C2141" s="228"/>
      <c r="E2141" s="37"/>
      <c r="V2141" s="228"/>
      <c r="Y2141" s="46"/>
    </row>
    <row r="2142" spans="3:25" s="26" customFormat="1" ht="20.25" customHeight="1" x14ac:dyDescent="0.3">
      <c r="C2142" s="228"/>
      <c r="E2142" s="37"/>
      <c r="V2142" s="228"/>
      <c r="Y2142" s="46"/>
    </row>
    <row r="2143" spans="3:25" s="26" customFormat="1" ht="20.25" customHeight="1" x14ac:dyDescent="0.3">
      <c r="C2143" s="228"/>
      <c r="E2143" s="37"/>
      <c r="V2143" s="228"/>
      <c r="Y2143" s="46"/>
    </row>
    <row r="2144" spans="3:25" s="26" customFormat="1" ht="20.25" customHeight="1" x14ac:dyDescent="0.3">
      <c r="C2144" s="228"/>
      <c r="E2144" s="37"/>
      <c r="V2144" s="228"/>
      <c r="Y2144" s="46"/>
    </row>
    <row r="2145" spans="3:25" s="26" customFormat="1" ht="20.25" customHeight="1" x14ac:dyDescent="0.3">
      <c r="C2145" s="228"/>
      <c r="E2145" s="37"/>
      <c r="V2145" s="228"/>
      <c r="Y2145" s="46"/>
    </row>
    <row r="2146" spans="3:25" s="26" customFormat="1" ht="20.25" customHeight="1" x14ac:dyDescent="0.3">
      <c r="C2146" s="228"/>
      <c r="E2146" s="37"/>
      <c r="V2146" s="228"/>
      <c r="Y2146" s="46"/>
    </row>
    <row r="2147" spans="3:25" s="26" customFormat="1" ht="20.25" customHeight="1" x14ac:dyDescent="0.3">
      <c r="C2147" s="228"/>
      <c r="E2147" s="37"/>
      <c r="V2147" s="228"/>
      <c r="Y2147" s="46"/>
    </row>
    <row r="2148" spans="3:25" s="26" customFormat="1" ht="20.25" customHeight="1" x14ac:dyDescent="0.3">
      <c r="C2148" s="228"/>
      <c r="E2148" s="37"/>
      <c r="V2148" s="228"/>
      <c r="Y2148" s="46"/>
    </row>
    <row r="2149" spans="3:25" s="26" customFormat="1" ht="20.25" customHeight="1" x14ac:dyDescent="0.3">
      <c r="C2149" s="228"/>
      <c r="E2149" s="37"/>
      <c r="V2149" s="228"/>
      <c r="Y2149" s="46"/>
    </row>
    <row r="2150" spans="3:25" s="26" customFormat="1" ht="20.25" customHeight="1" x14ac:dyDescent="0.3">
      <c r="C2150" s="228"/>
      <c r="E2150" s="37"/>
      <c r="V2150" s="228"/>
      <c r="Y2150" s="46"/>
    </row>
    <row r="2151" spans="3:25" s="26" customFormat="1" ht="20.25" customHeight="1" x14ac:dyDescent="0.3">
      <c r="C2151" s="228"/>
      <c r="E2151" s="37"/>
      <c r="V2151" s="228"/>
      <c r="Y2151" s="46"/>
    </row>
    <row r="2152" spans="3:25" s="26" customFormat="1" ht="20.25" customHeight="1" x14ac:dyDescent="0.3">
      <c r="C2152" s="228"/>
      <c r="E2152" s="37"/>
      <c r="V2152" s="228"/>
      <c r="Y2152" s="46"/>
    </row>
    <row r="2153" spans="3:25" s="26" customFormat="1" ht="20.25" customHeight="1" x14ac:dyDescent="0.3">
      <c r="C2153" s="228"/>
      <c r="E2153" s="37"/>
      <c r="V2153" s="228"/>
      <c r="Y2153" s="46"/>
    </row>
    <row r="2154" spans="3:25" s="26" customFormat="1" ht="20.25" customHeight="1" x14ac:dyDescent="0.3">
      <c r="C2154" s="228"/>
      <c r="E2154" s="37"/>
      <c r="V2154" s="228"/>
      <c r="Y2154" s="46"/>
    </row>
    <row r="2155" spans="3:25" s="26" customFormat="1" ht="20.25" customHeight="1" x14ac:dyDescent="0.3">
      <c r="C2155" s="228"/>
      <c r="E2155" s="37"/>
      <c r="V2155" s="228"/>
      <c r="Y2155" s="46"/>
    </row>
    <row r="2156" spans="3:25" s="26" customFormat="1" ht="20.25" customHeight="1" x14ac:dyDescent="0.3">
      <c r="C2156" s="228"/>
      <c r="E2156" s="37"/>
      <c r="V2156" s="228"/>
      <c r="Y2156" s="46"/>
    </row>
    <row r="2157" spans="3:25" s="26" customFormat="1" ht="20.25" customHeight="1" x14ac:dyDescent="0.3">
      <c r="C2157" s="228"/>
      <c r="E2157" s="37"/>
      <c r="V2157" s="228"/>
      <c r="Y2157" s="46"/>
    </row>
    <row r="2158" spans="3:25" s="26" customFormat="1" ht="20.25" customHeight="1" x14ac:dyDescent="0.3">
      <c r="C2158" s="228"/>
      <c r="E2158" s="37"/>
      <c r="V2158" s="228"/>
      <c r="Y2158" s="46"/>
    </row>
    <row r="2159" spans="3:25" s="26" customFormat="1" ht="20.25" customHeight="1" x14ac:dyDescent="0.3">
      <c r="C2159" s="228"/>
      <c r="E2159" s="37"/>
      <c r="V2159" s="228"/>
      <c r="Y2159" s="46"/>
    </row>
    <row r="2160" spans="3:25" s="26" customFormat="1" ht="20.25" customHeight="1" x14ac:dyDescent="0.3">
      <c r="C2160" s="228"/>
      <c r="E2160" s="37"/>
      <c r="V2160" s="228"/>
      <c r="Y2160" s="46"/>
    </row>
    <row r="2161" spans="3:25" s="26" customFormat="1" ht="20.25" customHeight="1" x14ac:dyDescent="0.3">
      <c r="C2161" s="228"/>
      <c r="E2161" s="37"/>
      <c r="V2161" s="228"/>
      <c r="Y2161" s="46"/>
    </row>
    <row r="2162" spans="3:25" s="26" customFormat="1" ht="20.25" customHeight="1" x14ac:dyDescent="0.3">
      <c r="C2162" s="228"/>
      <c r="E2162" s="37"/>
      <c r="V2162" s="228"/>
      <c r="Y2162" s="46"/>
    </row>
    <row r="2163" spans="3:25" s="26" customFormat="1" ht="20.25" customHeight="1" x14ac:dyDescent="0.3">
      <c r="C2163" s="228"/>
      <c r="E2163" s="37"/>
      <c r="V2163" s="228"/>
      <c r="Y2163" s="46"/>
    </row>
    <row r="2164" spans="3:25" s="26" customFormat="1" ht="20.25" customHeight="1" x14ac:dyDescent="0.3">
      <c r="C2164" s="228"/>
      <c r="E2164" s="37"/>
      <c r="V2164" s="228"/>
      <c r="Y2164" s="46"/>
    </row>
    <row r="2165" spans="3:25" s="26" customFormat="1" ht="20.25" customHeight="1" x14ac:dyDescent="0.3">
      <c r="C2165" s="228"/>
      <c r="E2165" s="37"/>
      <c r="V2165" s="228"/>
      <c r="Y2165" s="46"/>
    </row>
    <row r="2166" spans="3:25" s="26" customFormat="1" ht="20.25" customHeight="1" x14ac:dyDescent="0.3">
      <c r="C2166" s="228"/>
      <c r="E2166" s="37"/>
      <c r="V2166" s="228"/>
      <c r="Y2166" s="46"/>
    </row>
    <row r="2167" spans="3:25" s="26" customFormat="1" ht="20.25" customHeight="1" x14ac:dyDescent="0.3">
      <c r="C2167" s="228"/>
      <c r="E2167" s="37"/>
      <c r="V2167" s="228"/>
      <c r="Y2167" s="46"/>
    </row>
    <row r="2168" spans="3:25" s="26" customFormat="1" ht="20.25" customHeight="1" x14ac:dyDescent="0.3">
      <c r="C2168" s="228"/>
      <c r="E2168" s="37"/>
      <c r="V2168" s="228"/>
      <c r="Y2168" s="46"/>
    </row>
    <row r="2169" spans="3:25" s="26" customFormat="1" ht="20.25" customHeight="1" x14ac:dyDescent="0.3">
      <c r="C2169" s="228"/>
      <c r="E2169" s="37"/>
      <c r="V2169" s="228"/>
      <c r="Y2169" s="46"/>
    </row>
    <row r="2170" spans="3:25" s="26" customFormat="1" ht="20.25" customHeight="1" x14ac:dyDescent="0.3">
      <c r="C2170" s="228"/>
      <c r="E2170" s="37"/>
      <c r="V2170" s="228"/>
      <c r="Y2170" s="46"/>
    </row>
    <row r="2171" spans="3:25" s="26" customFormat="1" ht="20.25" customHeight="1" x14ac:dyDescent="0.3">
      <c r="C2171" s="228"/>
      <c r="E2171" s="37"/>
      <c r="V2171" s="228"/>
      <c r="Y2171" s="46"/>
    </row>
    <row r="2172" spans="3:25" s="26" customFormat="1" ht="20.25" customHeight="1" x14ac:dyDescent="0.3">
      <c r="C2172" s="228"/>
      <c r="E2172" s="37"/>
      <c r="V2172" s="228"/>
      <c r="Y2172" s="46"/>
    </row>
    <row r="2173" spans="3:25" s="26" customFormat="1" ht="20.25" customHeight="1" x14ac:dyDescent="0.3">
      <c r="C2173" s="228"/>
      <c r="E2173" s="37"/>
      <c r="V2173" s="228"/>
      <c r="Y2173" s="46"/>
    </row>
    <row r="2174" spans="3:25" s="26" customFormat="1" ht="20.25" customHeight="1" x14ac:dyDescent="0.3">
      <c r="C2174" s="228"/>
      <c r="E2174" s="37"/>
      <c r="V2174" s="228"/>
      <c r="Y2174" s="46"/>
    </row>
    <row r="2175" spans="3:25" s="26" customFormat="1" ht="20.25" customHeight="1" x14ac:dyDescent="0.3">
      <c r="C2175" s="228"/>
      <c r="E2175" s="37"/>
      <c r="V2175" s="228"/>
      <c r="Y2175" s="46"/>
    </row>
    <row r="2176" spans="3:25" s="26" customFormat="1" ht="20.25" customHeight="1" x14ac:dyDescent="0.3">
      <c r="C2176" s="228"/>
      <c r="E2176" s="37"/>
      <c r="V2176" s="228"/>
      <c r="Y2176" s="46"/>
    </row>
    <row r="2177" spans="3:25" s="26" customFormat="1" ht="20.25" customHeight="1" x14ac:dyDescent="0.3">
      <c r="C2177" s="228"/>
      <c r="E2177" s="37"/>
      <c r="V2177" s="228"/>
      <c r="Y2177" s="46"/>
    </row>
    <row r="2178" spans="3:25" s="26" customFormat="1" ht="20.25" customHeight="1" x14ac:dyDescent="0.3">
      <c r="C2178" s="228"/>
      <c r="E2178" s="37"/>
      <c r="V2178" s="228"/>
      <c r="Y2178" s="46"/>
    </row>
    <row r="2179" spans="3:25" s="26" customFormat="1" ht="20.25" customHeight="1" x14ac:dyDescent="0.3">
      <c r="C2179" s="228"/>
      <c r="E2179" s="37"/>
      <c r="V2179" s="228"/>
      <c r="Y2179" s="46"/>
    </row>
    <row r="2180" spans="3:25" s="26" customFormat="1" ht="20.25" customHeight="1" x14ac:dyDescent="0.3">
      <c r="C2180" s="228"/>
      <c r="E2180" s="37"/>
      <c r="V2180" s="228"/>
      <c r="Y2180" s="46"/>
    </row>
    <row r="2181" spans="3:25" s="26" customFormat="1" ht="20.25" customHeight="1" x14ac:dyDescent="0.3">
      <c r="C2181" s="228"/>
      <c r="E2181" s="37"/>
      <c r="V2181" s="228"/>
      <c r="Y2181" s="46"/>
    </row>
    <row r="2182" spans="3:25" s="26" customFormat="1" ht="20.25" customHeight="1" x14ac:dyDescent="0.3">
      <c r="C2182" s="228"/>
      <c r="E2182" s="37"/>
      <c r="V2182" s="228"/>
      <c r="Y2182" s="46"/>
    </row>
    <row r="2183" spans="3:25" s="26" customFormat="1" ht="20.25" customHeight="1" x14ac:dyDescent="0.3">
      <c r="C2183" s="228"/>
      <c r="E2183" s="37"/>
      <c r="V2183" s="228"/>
      <c r="Y2183" s="46"/>
    </row>
    <row r="2184" spans="3:25" s="26" customFormat="1" ht="20.25" customHeight="1" x14ac:dyDescent="0.3">
      <c r="C2184" s="228"/>
      <c r="E2184" s="37"/>
      <c r="V2184" s="228"/>
      <c r="Y2184" s="46"/>
    </row>
    <row r="2185" spans="3:25" s="26" customFormat="1" ht="20.25" customHeight="1" x14ac:dyDescent="0.3">
      <c r="C2185" s="228"/>
      <c r="E2185" s="37"/>
      <c r="V2185" s="228"/>
      <c r="Y2185" s="46"/>
    </row>
    <row r="2186" spans="3:25" s="26" customFormat="1" ht="20.25" customHeight="1" x14ac:dyDescent="0.3">
      <c r="C2186" s="228"/>
      <c r="E2186" s="37"/>
      <c r="V2186" s="228"/>
      <c r="Y2186" s="46"/>
    </row>
    <row r="2187" spans="3:25" s="26" customFormat="1" ht="20.25" customHeight="1" x14ac:dyDescent="0.3">
      <c r="C2187" s="228"/>
      <c r="E2187" s="37"/>
      <c r="V2187" s="228"/>
      <c r="Y2187" s="46"/>
    </row>
    <row r="2188" spans="3:25" s="26" customFormat="1" ht="20.25" customHeight="1" x14ac:dyDescent="0.3">
      <c r="C2188" s="228"/>
      <c r="E2188" s="37"/>
      <c r="V2188" s="228"/>
      <c r="Y2188" s="46"/>
    </row>
    <row r="2189" spans="3:25" s="26" customFormat="1" ht="20.25" customHeight="1" x14ac:dyDescent="0.3">
      <c r="C2189" s="228"/>
      <c r="E2189" s="37"/>
      <c r="V2189" s="228"/>
      <c r="Y2189" s="46"/>
    </row>
    <row r="2190" spans="3:25" s="26" customFormat="1" ht="20.25" customHeight="1" x14ac:dyDescent="0.3">
      <c r="C2190" s="228"/>
      <c r="E2190" s="37"/>
      <c r="V2190" s="228"/>
      <c r="Y2190" s="46"/>
    </row>
    <row r="2191" spans="3:25" s="26" customFormat="1" ht="20.25" customHeight="1" x14ac:dyDescent="0.3">
      <c r="C2191" s="228"/>
      <c r="E2191" s="37"/>
      <c r="V2191" s="228"/>
      <c r="Y2191" s="46"/>
    </row>
    <row r="2192" spans="3:25" s="26" customFormat="1" ht="20.25" customHeight="1" x14ac:dyDescent="0.3">
      <c r="C2192" s="228"/>
      <c r="E2192" s="37"/>
      <c r="V2192" s="228"/>
      <c r="Y2192" s="46"/>
    </row>
    <row r="2193" spans="3:25" s="26" customFormat="1" ht="20.25" customHeight="1" x14ac:dyDescent="0.3">
      <c r="C2193" s="228"/>
      <c r="E2193" s="37"/>
      <c r="V2193" s="228"/>
      <c r="Y2193" s="46"/>
    </row>
    <row r="2194" spans="3:25" s="26" customFormat="1" ht="20.25" customHeight="1" x14ac:dyDescent="0.3">
      <c r="C2194" s="228"/>
      <c r="E2194" s="37"/>
      <c r="V2194" s="228"/>
      <c r="Y2194" s="46"/>
    </row>
    <row r="2195" spans="3:25" s="26" customFormat="1" ht="20.25" customHeight="1" x14ac:dyDescent="0.3">
      <c r="C2195" s="228"/>
      <c r="E2195" s="37"/>
      <c r="V2195" s="228"/>
      <c r="Y2195" s="46"/>
    </row>
    <row r="2196" spans="3:25" s="26" customFormat="1" ht="20.25" customHeight="1" x14ac:dyDescent="0.3">
      <c r="C2196" s="228"/>
      <c r="E2196" s="37"/>
      <c r="V2196" s="228"/>
      <c r="Y2196" s="46"/>
    </row>
    <row r="2197" spans="3:25" s="26" customFormat="1" ht="20.25" customHeight="1" x14ac:dyDescent="0.3">
      <c r="C2197" s="228"/>
      <c r="E2197" s="37"/>
      <c r="V2197" s="228"/>
      <c r="Y2197" s="46"/>
    </row>
    <row r="2198" spans="3:25" s="26" customFormat="1" ht="20.25" customHeight="1" x14ac:dyDescent="0.3">
      <c r="C2198" s="228"/>
      <c r="E2198" s="37"/>
      <c r="V2198" s="228"/>
      <c r="Y2198" s="46"/>
    </row>
    <row r="2199" spans="3:25" s="26" customFormat="1" ht="20.25" customHeight="1" x14ac:dyDescent="0.3">
      <c r="C2199" s="228"/>
      <c r="E2199" s="37"/>
      <c r="V2199" s="228"/>
      <c r="Y2199" s="46"/>
    </row>
    <row r="2200" spans="3:25" s="26" customFormat="1" ht="20.25" customHeight="1" x14ac:dyDescent="0.3">
      <c r="C2200" s="228"/>
      <c r="E2200" s="37"/>
      <c r="V2200" s="228"/>
      <c r="Y2200" s="46"/>
    </row>
    <row r="2201" spans="3:25" s="26" customFormat="1" ht="20.25" customHeight="1" x14ac:dyDescent="0.3">
      <c r="C2201" s="228"/>
      <c r="E2201" s="37"/>
      <c r="V2201" s="228"/>
      <c r="Y2201" s="46"/>
    </row>
    <row r="2202" spans="3:25" s="26" customFormat="1" ht="20.25" customHeight="1" x14ac:dyDescent="0.3">
      <c r="C2202" s="228"/>
      <c r="E2202" s="37"/>
      <c r="V2202" s="228"/>
      <c r="Y2202" s="46"/>
    </row>
    <row r="2203" spans="3:25" s="26" customFormat="1" ht="20.25" customHeight="1" x14ac:dyDescent="0.3">
      <c r="C2203" s="228"/>
      <c r="E2203" s="37"/>
      <c r="V2203" s="228"/>
      <c r="Y2203" s="46"/>
    </row>
    <row r="2204" spans="3:25" s="26" customFormat="1" ht="20.25" customHeight="1" x14ac:dyDescent="0.3">
      <c r="C2204" s="228"/>
      <c r="E2204" s="37"/>
      <c r="V2204" s="228"/>
      <c r="Y2204" s="46"/>
    </row>
    <row r="2205" spans="3:25" s="26" customFormat="1" ht="20.25" customHeight="1" x14ac:dyDescent="0.3">
      <c r="C2205" s="228"/>
      <c r="E2205" s="37"/>
      <c r="V2205" s="228"/>
      <c r="Y2205" s="46"/>
    </row>
    <row r="2206" spans="3:25" s="26" customFormat="1" ht="20.25" customHeight="1" x14ac:dyDescent="0.3">
      <c r="C2206" s="228"/>
      <c r="E2206" s="37"/>
      <c r="V2206" s="228"/>
      <c r="Y2206" s="46"/>
    </row>
    <row r="2207" spans="3:25" s="26" customFormat="1" ht="20.25" customHeight="1" x14ac:dyDescent="0.3">
      <c r="C2207" s="228"/>
      <c r="E2207" s="37"/>
      <c r="V2207" s="228"/>
      <c r="Y2207" s="46"/>
    </row>
    <row r="2208" spans="3:25" s="26" customFormat="1" ht="20.25" customHeight="1" x14ac:dyDescent="0.3">
      <c r="C2208" s="228"/>
      <c r="E2208" s="37"/>
      <c r="V2208" s="228"/>
      <c r="Y2208" s="46"/>
    </row>
    <row r="2209" spans="3:25" s="26" customFormat="1" ht="20.25" customHeight="1" x14ac:dyDescent="0.3">
      <c r="C2209" s="228"/>
      <c r="E2209" s="37"/>
      <c r="V2209" s="228"/>
      <c r="Y2209" s="46"/>
    </row>
    <row r="2210" spans="3:25" s="26" customFormat="1" ht="20.25" customHeight="1" x14ac:dyDescent="0.3">
      <c r="C2210" s="228"/>
      <c r="E2210" s="37"/>
      <c r="V2210" s="228"/>
      <c r="Y2210" s="46"/>
    </row>
    <row r="2211" spans="3:25" s="26" customFormat="1" ht="20.25" customHeight="1" x14ac:dyDescent="0.3">
      <c r="C2211" s="228"/>
      <c r="E2211" s="37"/>
      <c r="V2211" s="228"/>
      <c r="Y2211" s="46"/>
    </row>
    <row r="2212" spans="3:25" s="26" customFormat="1" ht="20.25" customHeight="1" x14ac:dyDescent="0.3">
      <c r="C2212" s="228"/>
      <c r="E2212" s="37"/>
      <c r="V2212" s="228"/>
      <c r="Y2212" s="46"/>
    </row>
    <row r="2213" spans="3:25" s="26" customFormat="1" ht="20.25" customHeight="1" x14ac:dyDescent="0.3">
      <c r="C2213" s="228"/>
      <c r="E2213" s="37"/>
      <c r="V2213" s="228"/>
      <c r="Y2213" s="46"/>
    </row>
    <row r="2214" spans="3:25" s="26" customFormat="1" ht="20.25" customHeight="1" x14ac:dyDescent="0.3">
      <c r="C2214" s="228"/>
      <c r="E2214" s="37"/>
      <c r="V2214" s="228"/>
      <c r="Y2214" s="46"/>
    </row>
    <row r="2215" spans="3:25" s="26" customFormat="1" ht="20.25" customHeight="1" x14ac:dyDescent="0.3">
      <c r="C2215" s="228"/>
      <c r="E2215" s="37"/>
      <c r="V2215" s="228"/>
      <c r="Y2215" s="46"/>
    </row>
    <row r="2216" spans="3:25" s="26" customFormat="1" ht="20.25" customHeight="1" x14ac:dyDescent="0.3">
      <c r="C2216" s="228"/>
      <c r="E2216" s="37"/>
      <c r="V2216" s="228"/>
      <c r="Y2216" s="46"/>
    </row>
    <row r="2217" spans="3:25" s="26" customFormat="1" ht="20.25" customHeight="1" x14ac:dyDescent="0.3">
      <c r="C2217" s="228"/>
      <c r="E2217" s="37"/>
      <c r="V2217" s="228"/>
      <c r="Y2217" s="46"/>
    </row>
    <row r="2218" spans="3:25" s="26" customFormat="1" ht="20.25" customHeight="1" x14ac:dyDescent="0.3">
      <c r="C2218" s="228"/>
      <c r="E2218" s="37"/>
      <c r="V2218" s="228"/>
      <c r="Y2218" s="46"/>
    </row>
    <row r="2219" spans="3:25" s="26" customFormat="1" ht="20.25" customHeight="1" x14ac:dyDescent="0.3">
      <c r="C2219" s="228"/>
      <c r="E2219" s="37"/>
      <c r="V2219" s="228"/>
      <c r="Y2219" s="46"/>
    </row>
    <row r="2220" spans="3:25" s="26" customFormat="1" ht="20.25" customHeight="1" x14ac:dyDescent="0.3">
      <c r="C2220" s="228"/>
      <c r="E2220" s="37"/>
      <c r="V2220" s="228"/>
      <c r="Y2220" s="46"/>
    </row>
    <row r="2221" spans="3:25" s="26" customFormat="1" ht="20.25" customHeight="1" x14ac:dyDescent="0.3">
      <c r="C2221" s="228"/>
      <c r="E2221" s="37"/>
      <c r="V2221" s="228"/>
      <c r="Y2221" s="46"/>
    </row>
    <row r="2222" spans="3:25" s="26" customFormat="1" ht="20.25" customHeight="1" x14ac:dyDescent="0.3">
      <c r="C2222" s="228"/>
      <c r="E2222" s="37"/>
      <c r="V2222" s="228"/>
      <c r="Y2222" s="46"/>
    </row>
    <row r="2223" spans="3:25" s="26" customFormat="1" ht="20.25" customHeight="1" x14ac:dyDescent="0.3">
      <c r="C2223" s="228"/>
      <c r="E2223" s="37"/>
      <c r="V2223" s="228"/>
      <c r="Y2223" s="46"/>
    </row>
    <row r="2224" spans="3:25" s="26" customFormat="1" ht="20.25" customHeight="1" x14ac:dyDescent="0.3">
      <c r="C2224" s="228"/>
      <c r="E2224" s="37"/>
      <c r="V2224" s="228"/>
      <c r="Y2224" s="46"/>
    </row>
    <row r="2225" spans="3:25" s="26" customFormat="1" ht="20.25" customHeight="1" x14ac:dyDescent="0.3">
      <c r="C2225" s="228"/>
      <c r="E2225" s="37"/>
      <c r="V2225" s="228"/>
      <c r="Y2225" s="46"/>
    </row>
    <row r="2226" spans="3:25" s="26" customFormat="1" ht="20.25" customHeight="1" x14ac:dyDescent="0.3">
      <c r="C2226" s="228"/>
      <c r="E2226" s="37"/>
      <c r="V2226" s="228"/>
      <c r="Y2226" s="46"/>
    </row>
    <row r="2227" spans="3:25" s="26" customFormat="1" ht="20.25" customHeight="1" x14ac:dyDescent="0.3">
      <c r="C2227" s="228"/>
      <c r="E2227" s="37"/>
      <c r="V2227" s="228"/>
      <c r="Y2227" s="46"/>
    </row>
    <row r="2228" spans="3:25" s="26" customFormat="1" ht="20.25" customHeight="1" x14ac:dyDescent="0.3">
      <c r="C2228" s="228"/>
      <c r="E2228" s="37"/>
      <c r="V2228" s="228"/>
      <c r="Y2228" s="46"/>
    </row>
    <row r="2229" spans="3:25" s="26" customFormat="1" ht="20.25" customHeight="1" x14ac:dyDescent="0.3">
      <c r="C2229" s="228"/>
      <c r="E2229" s="37"/>
      <c r="V2229" s="228"/>
      <c r="Y2229" s="46"/>
    </row>
    <row r="2230" spans="3:25" s="26" customFormat="1" ht="20.25" customHeight="1" x14ac:dyDescent="0.3">
      <c r="C2230" s="228"/>
      <c r="E2230" s="37"/>
      <c r="V2230" s="228"/>
      <c r="Y2230" s="46"/>
    </row>
    <row r="2231" spans="3:25" s="26" customFormat="1" ht="20.25" customHeight="1" x14ac:dyDescent="0.3">
      <c r="C2231" s="228"/>
      <c r="E2231" s="37"/>
      <c r="V2231" s="228"/>
      <c r="Y2231" s="46"/>
    </row>
    <row r="2232" spans="3:25" s="26" customFormat="1" ht="20.25" customHeight="1" x14ac:dyDescent="0.3">
      <c r="C2232" s="228"/>
      <c r="E2232" s="37"/>
      <c r="V2232" s="228"/>
      <c r="Y2232" s="46"/>
    </row>
    <row r="2233" spans="3:25" s="26" customFormat="1" ht="20.25" customHeight="1" x14ac:dyDescent="0.3">
      <c r="C2233" s="228"/>
      <c r="E2233" s="37"/>
      <c r="V2233" s="228"/>
      <c r="Y2233" s="46"/>
    </row>
    <row r="2234" spans="3:25" s="26" customFormat="1" ht="20.25" customHeight="1" x14ac:dyDescent="0.3">
      <c r="C2234" s="228"/>
      <c r="E2234" s="37"/>
      <c r="V2234" s="228"/>
      <c r="Y2234" s="46"/>
    </row>
    <row r="2235" spans="3:25" s="26" customFormat="1" ht="20.25" customHeight="1" x14ac:dyDescent="0.3">
      <c r="C2235" s="228"/>
      <c r="E2235" s="37"/>
      <c r="V2235" s="228"/>
      <c r="Y2235" s="46"/>
    </row>
    <row r="2236" spans="3:25" s="26" customFormat="1" ht="20.25" customHeight="1" x14ac:dyDescent="0.3">
      <c r="C2236" s="228"/>
      <c r="E2236" s="37"/>
      <c r="V2236" s="228"/>
      <c r="Y2236" s="46"/>
    </row>
    <row r="2237" spans="3:25" s="26" customFormat="1" ht="20.25" customHeight="1" x14ac:dyDescent="0.3">
      <c r="C2237" s="228"/>
      <c r="E2237" s="37"/>
      <c r="V2237" s="228"/>
      <c r="Y2237" s="46"/>
    </row>
    <row r="2238" spans="3:25" s="26" customFormat="1" ht="20.25" customHeight="1" x14ac:dyDescent="0.3">
      <c r="C2238" s="228"/>
      <c r="E2238" s="37"/>
      <c r="V2238" s="228"/>
      <c r="Y2238" s="46"/>
    </row>
    <row r="2239" spans="3:25" s="26" customFormat="1" ht="20.25" customHeight="1" x14ac:dyDescent="0.3">
      <c r="C2239" s="228"/>
      <c r="E2239" s="37"/>
      <c r="V2239" s="228"/>
      <c r="Y2239" s="46"/>
    </row>
    <row r="2240" spans="3:25" s="26" customFormat="1" ht="20.25" customHeight="1" x14ac:dyDescent="0.3">
      <c r="C2240" s="228"/>
      <c r="E2240" s="37"/>
      <c r="V2240" s="228"/>
      <c r="Y2240" s="46"/>
    </row>
    <row r="2241" spans="3:25" s="26" customFormat="1" ht="20.25" customHeight="1" x14ac:dyDescent="0.3">
      <c r="C2241" s="228"/>
      <c r="E2241" s="37"/>
      <c r="V2241" s="228"/>
      <c r="Y2241" s="46"/>
    </row>
    <row r="2242" spans="3:25" s="26" customFormat="1" ht="20.25" customHeight="1" x14ac:dyDescent="0.3">
      <c r="C2242" s="228"/>
      <c r="E2242" s="37"/>
      <c r="V2242" s="228"/>
      <c r="Y2242" s="46"/>
    </row>
    <row r="2243" spans="3:25" s="26" customFormat="1" ht="20.25" customHeight="1" x14ac:dyDescent="0.3">
      <c r="C2243" s="228"/>
      <c r="E2243" s="37"/>
      <c r="V2243" s="228"/>
      <c r="Y2243" s="46"/>
    </row>
    <row r="2244" spans="3:25" s="26" customFormat="1" ht="20.25" customHeight="1" x14ac:dyDescent="0.3">
      <c r="C2244" s="228"/>
      <c r="E2244" s="37"/>
      <c r="V2244" s="228"/>
      <c r="Y2244" s="46"/>
    </row>
    <row r="2245" spans="3:25" s="26" customFormat="1" ht="20.25" customHeight="1" x14ac:dyDescent="0.3">
      <c r="C2245" s="228"/>
      <c r="E2245" s="37"/>
      <c r="V2245" s="228"/>
      <c r="Y2245" s="46"/>
    </row>
    <row r="2246" spans="3:25" s="26" customFormat="1" ht="20.25" customHeight="1" x14ac:dyDescent="0.3">
      <c r="C2246" s="228"/>
      <c r="E2246" s="37"/>
      <c r="V2246" s="228"/>
      <c r="Y2246" s="46"/>
    </row>
    <row r="2247" spans="3:25" s="26" customFormat="1" ht="20.25" customHeight="1" x14ac:dyDescent="0.3">
      <c r="C2247" s="228"/>
      <c r="E2247" s="37"/>
      <c r="V2247" s="228"/>
      <c r="Y2247" s="46"/>
    </row>
    <row r="2248" spans="3:25" s="26" customFormat="1" ht="20.25" customHeight="1" x14ac:dyDescent="0.3">
      <c r="C2248" s="228"/>
      <c r="E2248" s="37"/>
      <c r="V2248" s="228"/>
      <c r="Y2248" s="46"/>
    </row>
    <row r="2249" spans="3:25" s="26" customFormat="1" ht="20.25" customHeight="1" x14ac:dyDescent="0.3">
      <c r="C2249" s="228"/>
      <c r="E2249" s="37"/>
      <c r="V2249" s="228"/>
      <c r="Y2249" s="46"/>
    </row>
    <row r="2250" spans="3:25" s="26" customFormat="1" ht="20.25" customHeight="1" x14ac:dyDescent="0.3">
      <c r="C2250" s="228"/>
      <c r="E2250" s="37"/>
      <c r="V2250" s="228"/>
      <c r="Y2250" s="46"/>
    </row>
    <row r="2251" spans="3:25" s="26" customFormat="1" ht="20.25" customHeight="1" x14ac:dyDescent="0.3">
      <c r="C2251" s="228"/>
      <c r="E2251" s="37"/>
      <c r="V2251" s="228"/>
      <c r="Y2251" s="46"/>
    </row>
    <row r="2252" spans="3:25" s="26" customFormat="1" ht="20.25" customHeight="1" x14ac:dyDescent="0.3">
      <c r="C2252" s="228"/>
      <c r="E2252" s="37"/>
      <c r="V2252" s="228"/>
      <c r="Y2252" s="46"/>
    </row>
    <row r="2253" spans="3:25" s="26" customFormat="1" ht="20.25" customHeight="1" x14ac:dyDescent="0.3">
      <c r="C2253" s="228"/>
      <c r="E2253" s="37"/>
      <c r="V2253" s="228"/>
      <c r="Y2253" s="46"/>
    </row>
    <row r="2254" spans="3:25" s="26" customFormat="1" ht="20.25" customHeight="1" x14ac:dyDescent="0.3">
      <c r="C2254" s="228"/>
      <c r="E2254" s="37"/>
      <c r="V2254" s="228"/>
      <c r="Y2254" s="46"/>
    </row>
    <row r="2255" spans="3:25" s="26" customFormat="1" ht="20.25" customHeight="1" x14ac:dyDescent="0.3">
      <c r="C2255" s="228"/>
      <c r="E2255" s="37"/>
      <c r="V2255" s="228"/>
      <c r="Y2255" s="46"/>
    </row>
    <row r="2256" spans="3:25" s="26" customFormat="1" ht="20.25" customHeight="1" x14ac:dyDescent="0.3">
      <c r="C2256" s="228"/>
      <c r="E2256" s="37"/>
      <c r="V2256" s="228"/>
      <c r="Y2256" s="46"/>
    </row>
    <row r="2257" spans="3:25" s="26" customFormat="1" ht="20.25" customHeight="1" x14ac:dyDescent="0.3">
      <c r="C2257" s="228"/>
      <c r="E2257" s="37"/>
      <c r="V2257" s="228"/>
      <c r="Y2257" s="46"/>
    </row>
    <row r="2258" spans="3:25" s="26" customFormat="1" ht="20.25" customHeight="1" x14ac:dyDescent="0.3">
      <c r="C2258" s="228"/>
      <c r="E2258" s="37"/>
      <c r="V2258" s="228"/>
      <c r="Y2258" s="46"/>
    </row>
    <row r="2259" spans="3:25" s="26" customFormat="1" ht="20.25" customHeight="1" x14ac:dyDescent="0.3">
      <c r="C2259" s="228"/>
      <c r="E2259" s="37"/>
      <c r="V2259" s="228"/>
      <c r="Y2259" s="46"/>
    </row>
    <row r="2260" spans="3:25" s="26" customFormat="1" ht="20.25" customHeight="1" x14ac:dyDescent="0.3">
      <c r="C2260" s="228"/>
      <c r="E2260" s="37"/>
      <c r="V2260" s="228"/>
      <c r="Y2260" s="46"/>
    </row>
    <row r="2261" spans="3:25" s="26" customFormat="1" ht="20.25" customHeight="1" x14ac:dyDescent="0.3">
      <c r="C2261" s="228"/>
      <c r="E2261" s="37"/>
      <c r="V2261" s="228"/>
      <c r="Y2261" s="46"/>
    </row>
    <row r="2262" spans="3:25" s="26" customFormat="1" ht="20.25" customHeight="1" x14ac:dyDescent="0.3">
      <c r="C2262" s="228"/>
      <c r="E2262" s="37"/>
      <c r="V2262" s="228"/>
      <c r="Y2262" s="46"/>
    </row>
    <row r="2263" spans="3:25" s="26" customFormat="1" ht="20.25" customHeight="1" x14ac:dyDescent="0.3">
      <c r="C2263" s="228"/>
      <c r="E2263" s="37"/>
      <c r="V2263" s="228"/>
      <c r="Y2263" s="46"/>
    </row>
    <row r="2264" spans="3:25" s="26" customFormat="1" ht="20.25" customHeight="1" x14ac:dyDescent="0.3">
      <c r="C2264" s="228"/>
      <c r="E2264" s="37"/>
      <c r="V2264" s="228"/>
      <c r="Y2264" s="46"/>
    </row>
    <row r="2265" spans="3:25" s="26" customFormat="1" ht="20.25" customHeight="1" x14ac:dyDescent="0.3">
      <c r="C2265" s="228"/>
      <c r="E2265" s="37"/>
      <c r="V2265" s="228"/>
      <c r="Y2265" s="46"/>
    </row>
    <row r="2266" spans="3:25" s="26" customFormat="1" ht="20.25" customHeight="1" x14ac:dyDescent="0.3">
      <c r="C2266" s="228"/>
      <c r="E2266" s="37"/>
      <c r="V2266" s="228"/>
      <c r="Y2266" s="46"/>
    </row>
    <row r="2267" spans="3:25" s="26" customFormat="1" ht="20.25" customHeight="1" x14ac:dyDescent="0.3">
      <c r="C2267" s="228"/>
      <c r="E2267" s="37"/>
      <c r="V2267" s="228"/>
      <c r="Y2267" s="46"/>
    </row>
    <row r="2268" spans="3:25" s="26" customFormat="1" ht="20.25" customHeight="1" x14ac:dyDescent="0.3">
      <c r="C2268" s="228"/>
      <c r="E2268" s="37"/>
      <c r="V2268" s="228"/>
      <c r="Y2268" s="46"/>
    </row>
    <row r="2269" spans="3:25" s="26" customFormat="1" ht="20.25" customHeight="1" x14ac:dyDescent="0.3">
      <c r="C2269" s="228"/>
      <c r="E2269" s="37"/>
      <c r="V2269" s="228"/>
      <c r="Y2269" s="46"/>
    </row>
    <row r="2270" spans="3:25" s="26" customFormat="1" ht="20.25" customHeight="1" x14ac:dyDescent="0.3">
      <c r="C2270" s="228"/>
      <c r="E2270" s="37"/>
      <c r="V2270" s="228"/>
      <c r="Y2270" s="46"/>
    </row>
    <row r="2271" spans="3:25" s="26" customFormat="1" ht="20.25" customHeight="1" x14ac:dyDescent="0.3">
      <c r="C2271" s="228"/>
      <c r="E2271" s="37"/>
      <c r="V2271" s="228"/>
      <c r="Y2271" s="46"/>
    </row>
    <row r="2272" spans="3:25" s="26" customFormat="1" ht="20.25" customHeight="1" x14ac:dyDescent="0.3">
      <c r="C2272" s="228"/>
      <c r="E2272" s="37"/>
      <c r="V2272" s="228"/>
      <c r="Y2272" s="46"/>
    </row>
    <row r="2273" spans="3:25" s="26" customFormat="1" ht="20.25" customHeight="1" x14ac:dyDescent="0.3">
      <c r="C2273" s="228"/>
      <c r="E2273" s="37"/>
      <c r="V2273" s="228"/>
      <c r="Y2273" s="46"/>
    </row>
    <row r="2274" spans="3:25" s="26" customFormat="1" ht="20.25" customHeight="1" x14ac:dyDescent="0.3">
      <c r="C2274" s="228"/>
      <c r="E2274" s="37"/>
      <c r="V2274" s="228"/>
      <c r="Y2274" s="46"/>
    </row>
    <row r="2275" spans="3:25" s="26" customFormat="1" ht="20.25" customHeight="1" x14ac:dyDescent="0.3">
      <c r="C2275" s="228"/>
      <c r="E2275" s="37"/>
      <c r="V2275" s="228"/>
      <c r="Y2275" s="46"/>
    </row>
    <row r="2276" spans="3:25" s="26" customFormat="1" ht="20.25" customHeight="1" x14ac:dyDescent="0.3">
      <c r="C2276" s="228"/>
      <c r="E2276" s="37"/>
      <c r="V2276" s="228"/>
      <c r="Y2276" s="46"/>
    </row>
    <row r="2277" spans="3:25" s="26" customFormat="1" ht="20.25" customHeight="1" x14ac:dyDescent="0.3">
      <c r="C2277" s="228"/>
      <c r="E2277" s="37"/>
      <c r="V2277" s="228"/>
      <c r="Y2277" s="46"/>
    </row>
    <row r="2278" spans="3:25" s="26" customFormat="1" ht="20.25" customHeight="1" x14ac:dyDescent="0.3">
      <c r="C2278" s="228"/>
      <c r="E2278" s="37"/>
      <c r="V2278" s="228"/>
      <c r="Y2278" s="46"/>
    </row>
    <row r="2279" spans="3:25" s="26" customFormat="1" ht="20.25" customHeight="1" x14ac:dyDescent="0.3">
      <c r="C2279" s="228"/>
      <c r="E2279" s="37"/>
      <c r="V2279" s="228"/>
      <c r="Y2279" s="46"/>
    </row>
    <row r="2280" spans="3:25" s="26" customFormat="1" ht="20.25" customHeight="1" x14ac:dyDescent="0.3">
      <c r="C2280" s="228"/>
      <c r="E2280" s="37"/>
      <c r="V2280" s="228"/>
      <c r="Y2280" s="46"/>
    </row>
    <row r="2281" spans="3:25" s="26" customFormat="1" ht="20.25" customHeight="1" x14ac:dyDescent="0.3">
      <c r="C2281" s="228"/>
      <c r="E2281" s="37"/>
      <c r="V2281" s="228"/>
      <c r="Y2281" s="46"/>
    </row>
    <row r="2282" spans="3:25" s="26" customFormat="1" ht="20.25" customHeight="1" x14ac:dyDescent="0.3">
      <c r="C2282" s="228"/>
      <c r="E2282" s="37"/>
      <c r="V2282" s="228"/>
      <c r="Y2282" s="46"/>
    </row>
    <row r="2283" spans="3:25" s="26" customFormat="1" ht="20.25" customHeight="1" x14ac:dyDescent="0.3">
      <c r="C2283" s="228"/>
      <c r="E2283" s="37"/>
      <c r="V2283" s="228"/>
      <c r="Y2283" s="46"/>
    </row>
    <row r="2284" spans="3:25" s="26" customFormat="1" ht="20.25" customHeight="1" x14ac:dyDescent="0.3">
      <c r="C2284" s="228"/>
      <c r="E2284" s="37"/>
      <c r="V2284" s="228"/>
      <c r="Y2284" s="46"/>
    </row>
    <row r="2285" spans="3:25" s="26" customFormat="1" ht="20.25" customHeight="1" x14ac:dyDescent="0.3">
      <c r="C2285" s="228"/>
      <c r="E2285" s="37"/>
      <c r="V2285" s="228"/>
      <c r="Y2285" s="46"/>
    </row>
    <row r="2286" spans="3:25" s="26" customFormat="1" ht="20.25" customHeight="1" x14ac:dyDescent="0.3">
      <c r="C2286" s="228"/>
      <c r="E2286" s="37"/>
      <c r="V2286" s="228"/>
      <c r="Y2286" s="46"/>
    </row>
    <row r="2287" spans="3:25" s="26" customFormat="1" ht="20.25" customHeight="1" x14ac:dyDescent="0.3">
      <c r="C2287" s="228"/>
      <c r="E2287" s="37"/>
      <c r="V2287" s="228"/>
      <c r="Y2287" s="46"/>
    </row>
    <row r="2288" spans="3:25" s="26" customFormat="1" ht="20.25" customHeight="1" x14ac:dyDescent="0.3">
      <c r="C2288" s="228"/>
      <c r="E2288" s="37"/>
      <c r="V2288" s="228"/>
      <c r="Y2288" s="46"/>
    </row>
    <row r="2289" spans="3:25" s="26" customFormat="1" ht="20.25" customHeight="1" x14ac:dyDescent="0.3">
      <c r="C2289" s="228"/>
      <c r="E2289" s="37"/>
      <c r="V2289" s="228"/>
      <c r="Y2289" s="46"/>
    </row>
    <row r="2290" spans="3:25" s="26" customFormat="1" ht="20.25" customHeight="1" x14ac:dyDescent="0.3">
      <c r="C2290" s="228"/>
      <c r="E2290" s="37"/>
      <c r="V2290" s="228"/>
      <c r="Y2290" s="46"/>
    </row>
    <row r="2291" spans="3:25" s="26" customFormat="1" ht="20.25" customHeight="1" x14ac:dyDescent="0.3">
      <c r="C2291" s="228"/>
      <c r="E2291" s="37"/>
      <c r="V2291" s="228"/>
      <c r="Y2291" s="46"/>
    </row>
    <row r="2292" spans="3:25" s="26" customFormat="1" ht="20.25" customHeight="1" x14ac:dyDescent="0.3">
      <c r="C2292" s="228"/>
      <c r="E2292" s="37"/>
      <c r="V2292" s="228"/>
      <c r="Y2292" s="46"/>
    </row>
    <row r="2293" spans="3:25" s="26" customFormat="1" ht="20.25" customHeight="1" x14ac:dyDescent="0.3">
      <c r="C2293" s="228"/>
      <c r="E2293" s="37"/>
      <c r="V2293" s="228"/>
      <c r="Y2293" s="46"/>
    </row>
    <row r="2294" spans="3:25" s="26" customFormat="1" ht="20.25" customHeight="1" x14ac:dyDescent="0.3">
      <c r="C2294" s="228"/>
      <c r="E2294" s="37"/>
      <c r="V2294" s="228"/>
      <c r="Y2294" s="46"/>
    </row>
    <row r="2295" spans="3:25" s="26" customFormat="1" ht="20.25" customHeight="1" x14ac:dyDescent="0.3">
      <c r="C2295" s="228"/>
      <c r="E2295" s="37"/>
      <c r="V2295" s="228"/>
      <c r="Y2295" s="46"/>
    </row>
  </sheetData>
  <customSheetViews>
    <customSheetView guid="{59D0AEBC-5BF6-4A00-86E7-495C2575DBA3}" scale="70">
      <selection activeCell="A4" sqref="A4:XFD4"/>
      <pageMargins left="0" right="0" top="0" bottom="0" header="0" footer="0"/>
      <pageSetup paperSize="9" orientation="portrait" r:id="rId1"/>
    </customSheetView>
  </customSheetViews>
  <mergeCells count="3">
    <mergeCell ref="A2:D2"/>
    <mergeCell ref="E2:T2"/>
    <mergeCell ref="U2:Y2"/>
  </mergeCells>
  <phoneticPr fontId="6" type="noConversion"/>
  <conditionalFormatting sqref="R5:R159">
    <cfRule type="containsText" dxfId="7" priority="10" operator="containsText" text="On Going">
      <formula>NOT(ISERROR(SEARCH("On Going",R5)))</formula>
    </cfRule>
    <cfRule type="containsText" dxfId="6" priority="11" operator="containsText" text="Overdue">
      <formula>NOT(ISERROR(SEARCH("Overdue",R5)))</formula>
    </cfRule>
    <cfRule type="containsText" dxfId="5" priority="12" operator="containsText" text="Completed">
      <formula>NOT(ISERROR(SEARCH("Completed",R5)))</formula>
    </cfRule>
    <cfRule type="cellIs" dxfId="4" priority="13" operator="equal">
      <formula>"Completed"</formula>
    </cfRule>
    <cfRule type="cellIs" dxfId="3" priority="14" operator="equal">
      <formula>"Overdue"</formula>
    </cfRule>
    <cfRule type="cellIs" dxfId="2" priority="15" operator="equal">
      <formula>"Over Duedate"</formula>
    </cfRule>
    <cfRule type="cellIs" dxfId="1" priority="16" operator="equal">
      <formula>"On Going"</formula>
    </cfRule>
  </conditionalFormatting>
  <conditionalFormatting sqref="Z29:Z30 Z5:Z27">
    <cfRule type="dataBar" priority="214">
      <dataBar>
        <cfvo type="min"/>
        <cfvo type="max"/>
        <color rgb="FF638EC6"/>
      </dataBar>
      <extLst>
        <ext xmlns:x14="http://schemas.microsoft.com/office/spreadsheetml/2009/9/main" uri="{B025F937-C7B1-47D3-B67F-A62EFF666E3E}">
          <x14:id>{26270DF6-2D1E-484A-AB92-44462C47617A}</x14:id>
        </ext>
      </extLst>
    </cfRule>
  </conditionalFormatting>
  <dataValidations count="2">
    <dataValidation type="list" allowBlank="1" showInputMessage="1" showErrorMessage="1" sqref="I26 I5:I9" xr:uid="{DAE7A41F-0489-4B1E-9F28-034180F7BC22}">
      <formula1>TOR_Dynamic_List</formula1>
    </dataValidation>
    <dataValidation type="list" allowBlank="1" showInputMessage="1" showErrorMessage="1" sqref="R5:R159" xr:uid="{00000000-0002-0000-0100-000000000000}">
      <formula1>"On Going, Overdue, Completed"</formula1>
    </dataValidation>
  </dataValidations>
  <hyperlinks>
    <hyperlink ref="J31" r:id="rId2" xr:uid="{D9C121AC-93D1-432F-BA60-0CFEA559BE39}"/>
    <hyperlink ref="J36" r:id="rId3" xr:uid="{5C4C955C-72B8-4C4C-8726-F32EB9AC185E}"/>
    <hyperlink ref="J37" r:id="rId4" xr:uid="{D2163CFD-C951-40A6-8C5D-B6FE8D1704F8}"/>
    <hyperlink ref="J39" r:id="rId5" xr:uid="{4C0AFB8F-8229-4D8C-BEA2-A5C5FD5007C8}"/>
    <hyperlink ref="J34" r:id="rId6" xr:uid="{198391A7-B300-42F4-BBFB-1B8D144F2FEA}"/>
    <hyperlink ref="J73" r:id="rId7" xr:uid="{A4AF3D15-D76B-4086-87F4-03DA3D2776BE}"/>
    <hyperlink ref="J72" r:id="rId8" xr:uid="{2D8806C0-68A6-4C2C-B94E-93E69E5181C7}"/>
    <hyperlink ref="J71" r:id="rId9" xr:uid="{B25126A4-2496-47FA-B08D-72D662A2878E}"/>
    <hyperlink ref="J70" r:id="rId10" xr:uid="{0239BAC1-C13E-4B7B-8CE9-55B6F4508D06}"/>
    <hyperlink ref="J68" r:id="rId11" xr:uid="{B8B53B23-BDF5-41F8-83B9-B489CD259FEF}"/>
    <hyperlink ref="J67" r:id="rId12" xr:uid="{B5D8E9A3-C9C2-48A7-B59D-848CEB2A08A7}"/>
    <hyperlink ref="J66" r:id="rId13" xr:uid="{3FFFD888-5BA9-4E82-844F-2F9D22A07AAB}"/>
    <hyperlink ref="J65" r:id="rId14" xr:uid="{A42BFABF-7744-4716-8C16-7AA89BE46601}"/>
    <hyperlink ref="J60" r:id="rId15" xr:uid="{C0FBE872-E393-4DBF-9689-B3F754FACB76}"/>
    <hyperlink ref="J59" r:id="rId16" xr:uid="{B395759C-BE45-418E-B727-36D4104E6CBE}"/>
    <hyperlink ref="J77" r:id="rId17" xr:uid="{64191360-E1FF-4440-B49C-8C0C4B0D936F}"/>
    <hyperlink ref="J79" r:id="rId18" xr:uid="{38F41F1A-4E61-4E7C-8615-F25E1644523D}"/>
    <hyperlink ref="J80" r:id="rId19" xr:uid="{2BB77798-9D21-4C7B-BD13-D763EC646A67}"/>
    <hyperlink ref="J81" r:id="rId20" xr:uid="{C43C8E52-4D74-4363-A9B4-46CD6328D4AD}"/>
    <hyperlink ref="J85" r:id="rId21" xr:uid="{E5BBEA1F-F8A7-4CA7-B077-6AEDE2D13937}"/>
    <hyperlink ref="J86" r:id="rId22" xr:uid="{44E1C936-DF08-4FC0-BBC6-EEE5635DBCF4}"/>
    <hyperlink ref="J87" r:id="rId23" xr:uid="{F1B3BDB1-9EBF-4DA0-B0FD-A016B7EB3F73}"/>
    <hyperlink ref="J89" r:id="rId24" xr:uid="{1D14E2DD-13DE-4751-989D-6263AB449959}"/>
    <hyperlink ref="J100" r:id="rId25" xr:uid="{0DBA81B1-1E22-44E6-9AB5-8BAFD193F0C9}"/>
    <hyperlink ref="J101" r:id="rId26" xr:uid="{E58DBE11-5A6C-4442-BCE1-DAC6EE99510E}"/>
    <hyperlink ref="J102" r:id="rId27" xr:uid="{97B5CF28-38AB-43C3-9397-5A3FFA2996F7}"/>
    <hyperlink ref="J103" r:id="rId28" xr:uid="{03D7AB3D-F1E8-48F9-9097-A7F154D3C1E3}"/>
    <hyperlink ref="J104" r:id="rId29" xr:uid="{86D3F866-63E1-44F2-999B-8B25AE6E744D}"/>
    <hyperlink ref="J106" r:id="rId30" xr:uid="{0BC63594-6EE4-4949-B3E3-F7BA99E213C9}"/>
    <hyperlink ref="J107" r:id="rId31" xr:uid="{6F59059D-53A0-4C62-BA64-951996F3C1A6}"/>
    <hyperlink ref="J126" r:id="rId32" xr:uid="{40FC1A12-B930-429C-84FF-0AFC877DA058}"/>
    <hyperlink ref="J130" r:id="rId33" xr:uid="{9F4C83AC-8BCC-4E9D-9588-635568B55151}"/>
    <hyperlink ref="J131" r:id="rId34" xr:uid="{810B1E3E-716C-40F9-A59A-91DC79093070}"/>
    <hyperlink ref="J133" r:id="rId35" xr:uid="{60DE28B1-332C-40D7-8143-42C986A39729}"/>
    <hyperlink ref="J135" r:id="rId36" xr:uid="{000E6CF5-B6E4-4E6C-ABE0-2F309F69D134}"/>
    <hyperlink ref="J137" r:id="rId37" xr:uid="{43ABA761-B45A-4743-9189-BD4388D73F7B}"/>
    <hyperlink ref="J138" r:id="rId38" xr:uid="{69554061-B489-41A5-9D93-1C304ADE52D0}"/>
    <hyperlink ref="J139" r:id="rId39" xr:uid="{C1285F1F-6C34-4A8A-B6DA-F58C0F10A6ED}"/>
    <hyperlink ref="J140" r:id="rId40" xr:uid="{F6F028BE-C59A-4055-852C-5552340A9C25}"/>
    <hyperlink ref="J142" r:id="rId41" xr:uid="{88F92D4E-000A-4330-852D-82E5C55FF5F9}"/>
    <hyperlink ref="J143" r:id="rId42" xr:uid="{B7C62AB7-51CF-4552-8931-8146873AC604}"/>
    <hyperlink ref="J144" r:id="rId43" xr:uid="{AD7C7A79-E5E4-472B-A23E-9E0D8D66FB65}"/>
    <hyperlink ref="J146" r:id="rId44" xr:uid="{96867467-5BEC-492E-ACE9-C1C6B6B33D6A}"/>
    <hyperlink ref="J148" r:id="rId45" xr:uid="{680C430B-C0A0-478B-822F-1B4602F88318}"/>
    <hyperlink ref="J149" r:id="rId46" xr:uid="{F4976B8C-D6C3-4E38-8FA6-1C68C1D5E79B}"/>
    <hyperlink ref="J150" r:id="rId47" xr:uid="{EC0DB206-EDD5-4C83-9160-E2ECF9967443}"/>
    <hyperlink ref="J151" r:id="rId48" xr:uid="{12BC8E5E-7038-462E-837C-72EC8D9969DB}"/>
    <hyperlink ref="J152" r:id="rId49" xr:uid="{2EE4E736-F61B-466D-8B68-B9D845C6D847}"/>
    <hyperlink ref="J153" r:id="rId50" xr:uid="{C85DDE0C-0965-4491-AA2B-B64027AE32F4}"/>
    <hyperlink ref="J154" r:id="rId51" xr:uid="{862DDFAA-8747-40AF-AB6B-F339B366AA73}"/>
    <hyperlink ref="J155" r:id="rId52" xr:uid="{C8A46766-6682-4262-AA80-E26CC49D36B3}"/>
    <hyperlink ref="J158" r:id="rId53" xr:uid="{C369491C-E62B-485C-9594-3FB7245A178C}"/>
    <hyperlink ref="J159" r:id="rId54" xr:uid="{AF3DA4B1-9460-4455-9019-C0F42497D8C1}"/>
    <hyperlink ref="J64" r:id="rId55" xr:uid="{1D5B2EEC-350E-4E85-8FD4-606A973D0E48}"/>
    <hyperlink ref="J92" r:id="rId56" xr:uid="{5DC54EE5-1C32-4A05-8984-94880D875D98}"/>
    <hyperlink ref="J99" r:id="rId57" xr:uid="{9463398A-F229-4CBC-A12F-AFE401B57728}"/>
    <hyperlink ref="J108" r:id="rId58" xr:uid="{9547EDF1-4B14-40AB-8E17-8E16A3DC0DDA}"/>
    <hyperlink ref="J118" r:id="rId59" xr:uid="{295A9BA5-6424-4214-A32B-44F87A00B0CC}"/>
    <hyperlink ref="J121" r:id="rId60" xr:uid="{3FD9D88A-B228-4F34-BC28-F7982EAA25F6}"/>
    <hyperlink ref="J122" r:id="rId61" xr:uid="{4D715164-7199-4E4E-9614-9B5FA1FC467A}"/>
    <hyperlink ref="J123" r:id="rId62" display="https://drive.google.com/file/d/1zOtZZPwKUlgcx4viB3FYdod4at-hR-09/view" xr:uid="{7952B3B9-2E65-49A6-A478-2090D7A186AA}"/>
    <hyperlink ref="J124" r:id="rId63" xr:uid="{E9B68DE0-01A2-4580-9E3E-37C2564CB80C}"/>
    <hyperlink ref="J125" r:id="rId64" xr:uid="{FB43AD4C-61C1-459D-B824-6CF2267447A4}"/>
    <hyperlink ref="J127" r:id="rId65" xr:uid="{8C56DA07-9085-40B2-805F-96459DC08023}"/>
    <hyperlink ref="J156" r:id="rId66" xr:uid="{EAE64E60-4EFD-45F7-8B3A-B9469C965155}"/>
    <hyperlink ref="J157" r:id="rId67" xr:uid="{6BC8D2FA-4C70-46D0-AAD3-E5D17B2D5447}"/>
  </hyperlinks>
  <pageMargins left="0.7" right="0.7" top="0.75" bottom="0.75" header="0.3" footer="0.3"/>
  <pageSetup paperSize="9" scale="17" orientation="portrait" r:id="rId68"/>
  <drawing r:id="rId69"/>
  <tableParts count="1">
    <tablePart r:id="rId70"/>
  </tableParts>
  <extLst>
    <ext xmlns:x14="http://schemas.microsoft.com/office/spreadsheetml/2009/9/main" uri="{78C0D931-6437-407d-A8EE-F0AAD7539E65}">
      <x14:conditionalFormattings>
        <x14:conditionalFormatting xmlns:xm="http://schemas.microsoft.com/office/excel/2006/main">
          <x14:cfRule type="dataBar" id="{26270DF6-2D1E-484A-AB92-44462C47617A}">
            <x14:dataBar minLength="0" maxLength="100" gradient="0">
              <x14:cfvo type="autoMin"/>
              <x14:cfvo type="autoMax"/>
              <x14:negativeFillColor rgb="FFFF0000"/>
              <x14:axisColor rgb="FF000000"/>
            </x14:dataBar>
          </x14:cfRule>
          <xm:sqref>Z29:Z30 Z5:Z27</xm:sqref>
        </x14:conditionalFormatting>
      </x14:conditionalFormattings>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B3031E-2042-4EA1-B4E0-773D4414D314}">
  <dimension ref="A1:U98"/>
  <sheetViews>
    <sheetView zoomScale="70" zoomScaleNormal="70" workbookViewId="0">
      <pane xSplit="2" ySplit="3" topLeftCell="C75" activePane="bottomRight" state="frozen"/>
      <selection pane="topRight" activeCell="C1" sqref="C1"/>
      <selection pane="bottomLeft" activeCell="A4" sqref="A4"/>
      <selection pane="bottomRight" activeCell="T83" sqref="T83"/>
    </sheetView>
  </sheetViews>
  <sheetFormatPr defaultColWidth="9.109375" defaultRowHeight="14.4" x14ac:dyDescent="0.3"/>
  <cols>
    <col min="1" max="1" width="2.5546875" style="10" customWidth="1"/>
    <col min="2" max="2" width="12.5546875" style="22" bestFit="1" customWidth="1"/>
    <col min="3" max="3" width="17.44140625" style="22" customWidth="1"/>
    <col min="4" max="6" width="14.44140625" style="22" customWidth="1"/>
    <col min="7" max="7" width="17.6640625" style="22" customWidth="1"/>
    <col min="8" max="11" width="14.44140625" style="22" customWidth="1"/>
    <col min="12" max="12" width="15.6640625" style="22" customWidth="1"/>
    <col min="13" max="15" width="14.44140625" style="22" customWidth="1"/>
    <col min="16" max="16" width="11.109375" style="22" customWidth="1"/>
    <col min="17" max="16384" width="9.109375" style="10"/>
  </cols>
  <sheetData>
    <row r="1" spans="1:19" x14ac:dyDescent="0.3">
      <c r="B1" s="2"/>
      <c r="C1" s="6"/>
      <c r="D1" s="6"/>
      <c r="E1" s="136"/>
      <c r="F1" s="135"/>
      <c r="G1" s="135"/>
      <c r="H1" s="136"/>
      <c r="I1" s="135"/>
      <c r="J1" s="135"/>
      <c r="K1" s="136"/>
      <c r="L1" s="136"/>
      <c r="M1" s="136"/>
      <c r="N1" s="136"/>
      <c r="O1" s="135"/>
      <c r="P1" s="135"/>
    </row>
    <row r="2" spans="1:19" x14ac:dyDescent="0.3">
      <c r="B2" s="2"/>
      <c r="C2" s="6"/>
      <c r="D2" s="6"/>
      <c r="E2" s="136"/>
      <c r="F2" s="135"/>
      <c r="G2" s="135"/>
      <c r="H2" s="136"/>
      <c r="I2" s="135"/>
      <c r="J2" s="135"/>
      <c r="K2" s="136"/>
      <c r="L2" s="136"/>
      <c r="M2" s="136"/>
      <c r="N2" s="136"/>
      <c r="O2" s="135"/>
      <c r="P2" s="135"/>
    </row>
    <row r="3" spans="1:19" s="22" customFormat="1" ht="34.799999999999997" customHeight="1" x14ac:dyDescent="0.3">
      <c r="B3" s="186" t="s">
        <v>31</v>
      </c>
      <c r="C3" s="187" t="s">
        <v>40</v>
      </c>
      <c r="D3" s="187" t="s">
        <v>63</v>
      </c>
      <c r="E3" s="187" t="s">
        <v>9</v>
      </c>
      <c r="F3" s="187" t="s">
        <v>14</v>
      </c>
      <c r="G3" s="187" t="s">
        <v>19</v>
      </c>
      <c r="H3" s="187" t="s">
        <v>90</v>
      </c>
      <c r="I3" s="187" t="s">
        <v>88</v>
      </c>
      <c r="J3" s="187" t="s">
        <v>53</v>
      </c>
      <c r="K3" s="187" t="s">
        <v>81</v>
      </c>
      <c r="L3" s="187" t="s">
        <v>245</v>
      </c>
      <c r="M3" s="188" t="s">
        <v>66</v>
      </c>
      <c r="N3" s="187" t="s">
        <v>27</v>
      </c>
      <c r="O3" s="130" t="s">
        <v>82</v>
      </c>
      <c r="P3" s="135"/>
    </row>
    <row r="4" spans="1:19" ht="30.6" customHeight="1" x14ac:dyDescent="0.3">
      <c r="A4" s="22"/>
      <c r="B4" s="183">
        <v>1</v>
      </c>
      <c r="C4" s="139" t="s">
        <v>247</v>
      </c>
      <c r="D4" s="139" t="e">
        <f>COUNTIF(Findings!#REF!, 'Completion Rate'!D3&amp;'Completion Rate'!$C$4)</f>
        <v>#REF!</v>
      </c>
      <c r="E4" s="139" t="e">
        <f>COUNTIF(Findings!#REF!, 'Completion Rate'!E3&amp;'Completion Rate'!$C$4)</f>
        <v>#REF!</v>
      </c>
      <c r="F4" s="139" t="e">
        <f>COUNTIF(Findings!#REF!, 'Completion Rate'!F3&amp;'Completion Rate'!$C$4)</f>
        <v>#REF!</v>
      </c>
      <c r="G4" s="139">
        <v>3</v>
      </c>
      <c r="H4" s="139" t="e">
        <f>COUNTIF(Findings!#REF!, 'Completion Rate'!H3&amp;'Completion Rate'!$C$4)</f>
        <v>#REF!</v>
      </c>
      <c r="I4" s="139" t="e">
        <f>COUNTIF(Findings!#REF!, 'Completion Rate'!I3&amp;'Completion Rate'!$C$4)</f>
        <v>#REF!</v>
      </c>
      <c r="J4" s="139" t="e">
        <f>COUNTIF(Findings!#REF!, 'Completion Rate'!J3&amp;'Completion Rate'!$C$4)</f>
        <v>#REF!</v>
      </c>
      <c r="K4" s="139" t="e">
        <f>COUNTIF(Findings!#REF!, 'Completion Rate'!K3&amp;'Completion Rate'!$C$4)</f>
        <v>#REF!</v>
      </c>
      <c r="L4" s="139">
        <v>0</v>
      </c>
      <c r="M4" s="184">
        <v>0</v>
      </c>
      <c r="N4" s="239">
        <v>0</v>
      </c>
      <c r="O4" s="139" t="e">
        <f>SUM(D4:M4)</f>
        <v>#REF!</v>
      </c>
      <c r="P4" s="135"/>
    </row>
    <row r="5" spans="1:19" ht="30.6" customHeight="1" x14ac:dyDescent="0.3">
      <c r="A5" s="22"/>
      <c r="B5" s="189">
        <v>1</v>
      </c>
      <c r="C5" s="139" t="s">
        <v>220</v>
      </c>
      <c r="D5" s="139" t="e">
        <f>COUNTIF(Findings!#REF!, 'Completion Rate'!D3&amp;'Completion Rate'!$C$5)</f>
        <v>#REF!</v>
      </c>
      <c r="E5" s="139">
        <v>4</v>
      </c>
      <c r="F5" s="139">
        <v>1</v>
      </c>
      <c r="G5" s="139">
        <v>15</v>
      </c>
      <c r="H5" s="139">
        <v>2</v>
      </c>
      <c r="I5" s="139">
        <v>4</v>
      </c>
      <c r="J5" s="139">
        <v>2</v>
      </c>
      <c r="K5" s="139" t="e">
        <f>COUNTIF(Findings!#REF!, 'Completion Rate'!K3&amp;'Completion Rate'!$C$5)</f>
        <v>#REF!</v>
      </c>
      <c r="L5" s="139">
        <v>0</v>
      </c>
      <c r="M5" s="184">
        <v>0</v>
      </c>
      <c r="N5" s="139">
        <v>0</v>
      </c>
      <c r="O5" s="139" t="e">
        <f t="shared" ref="O5:O6" si="0">SUM(D5:M5)</f>
        <v>#REF!</v>
      </c>
      <c r="P5" s="135"/>
    </row>
    <row r="6" spans="1:19" ht="30.6" customHeight="1" x14ac:dyDescent="0.3">
      <c r="A6" s="22"/>
      <c r="B6" s="189">
        <v>1</v>
      </c>
      <c r="C6" s="139" t="s">
        <v>248</v>
      </c>
      <c r="D6" s="139">
        <v>0</v>
      </c>
      <c r="E6" s="139">
        <v>0</v>
      </c>
      <c r="F6" s="139">
        <v>0</v>
      </c>
      <c r="G6" s="139">
        <v>0</v>
      </c>
      <c r="H6" s="139">
        <v>0</v>
      </c>
      <c r="I6" s="139">
        <v>0</v>
      </c>
      <c r="J6" s="139">
        <v>0</v>
      </c>
      <c r="K6" s="139">
        <v>0</v>
      </c>
      <c r="L6" s="139">
        <v>0</v>
      </c>
      <c r="M6" s="184">
        <v>0</v>
      </c>
      <c r="N6" s="139">
        <v>0</v>
      </c>
      <c r="O6" s="139">
        <f t="shared" si="0"/>
        <v>0</v>
      </c>
      <c r="P6" s="135"/>
    </row>
    <row r="7" spans="1:19" ht="30.6" customHeight="1" x14ac:dyDescent="0.3">
      <c r="A7" s="22"/>
      <c r="B7" s="189">
        <v>1</v>
      </c>
      <c r="C7" s="139" t="s">
        <v>222</v>
      </c>
      <c r="D7" s="194">
        <v>1</v>
      </c>
      <c r="E7" s="194" t="e">
        <f>E5/(E5+E6+E4)</f>
        <v>#REF!</v>
      </c>
      <c r="F7" s="194" t="e">
        <f t="shared" ref="F7:O7" si="1">F5/(F5+F6+F4)</f>
        <v>#REF!</v>
      </c>
      <c r="G7" s="194">
        <f t="shared" si="1"/>
        <v>0.83333333333333337</v>
      </c>
      <c r="H7" s="194" t="e">
        <f t="shared" si="1"/>
        <v>#REF!</v>
      </c>
      <c r="I7" s="194" t="e">
        <f t="shared" si="1"/>
        <v>#REF!</v>
      </c>
      <c r="J7" s="194" t="e">
        <f t="shared" si="1"/>
        <v>#REF!</v>
      </c>
      <c r="K7" s="194">
        <v>1</v>
      </c>
      <c r="L7" s="194">
        <v>1</v>
      </c>
      <c r="M7" s="193">
        <v>1</v>
      </c>
      <c r="N7" s="194">
        <v>1</v>
      </c>
      <c r="O7" s="140" t="e">
        <f t="shared" si="1"/>
        <v>#REF!</v>
      </c>
      <c r="P7" s="135"/>
    </row>
    <row r="8" spans="1:19" s="22" customFormat="1" ht="30.6" customHeight="1" x14ac:dyDescent="0.3">
      <c r="B8" s="183">
        <v>2</v>
      </c>
      <c r="C8" s="139" t="s">
        <v>247</v>
      </c>
      <c r="D8" s="139">
        <v>0</v>
      </c>
      <c r="E8" s="139">
        <v>0</v>
      </c>
      <c r="F8" s="139">
        <v>0</v>
      </c>
      <c r="G8" s="139">
        <v>0</v>
      </c>
      <c r="H8" s="139">
        <v>0</v>
      </c>
      <c r="I8" s="139">
        <v>0</v>
      </c>
      <c r="J8" s="139">
        <v>0</v>
      </c>
      <c r="K8" s="139">
        <v>0</v>
      </c>
      <c r="L8" s="139">
        <v>0</v>
      </c>
      <c r="M8" s="184">
        <v>0</v>
      </c>
      <c r="N8" s="139">
        <v>0</v>
      </c>
      <c r="O8" s="139">
        <f>SUM(D8:M8)</f>
        <v>0</v>
      </c>
    </row>
    <row r="9" spans="1:19" s="22" customFormat="1" ht="30.6" customHeight="1" x14ac:dyDescent="0.3">
      <c r="B9" s="189">
        <v>2</v>
      </c>
      <c r="C9" s="139" t="s">
        <v>220</v>
      </c>
      <c r="D9" s="139">
        <v>2</v>
      </c>
      <c r="E9" s="139">
        <v>17</v>
      </c>
      <c r="F9" s="139">
        <v>11</v>
      </c>
      <c r="G9" s="139">
        <v>9</v>
      </c>
      <c r="H9" s="139">
        <v>0</v>
      </c>
      <c r="I9" s="139">
        <v>0</v>
      </c>
      <c r="J9" s="139">
        <v>0</v>
      </c>
      <c r="K9" s="139">
        <v>1</v>
      </c>
      <c r="L9" s="139">
        <v>0</v>
      </c>
      <c r="M9" s="184">
        <v>0</v>
      </c>
      <c r="N9" s="139">
        <v>0</v>
      </c>
      <c r="O9" s="139">
        <f t="shared" ref="O9:O10" si="2">SUM(D9:M9)</f>
        <v>40</v>
      </c>
    </row>
    <row r="10" spans="1:19" s="22" customFormat="1" ht="30.6" customHeight="1" x14ac:dyDescent="0.3">
      <c r="B10" s="189">
        <v>2</v>
      </c>
      <c r="C10" s="139" t="s">
        <v>248</v>
      </c>
      <c r="D10" s="139">
        <v>0</v>
      </c>
      <c r="E10" s="139">
        <v>0</v>
      </c>
      <c r="F10" s="139">
        <v>0</v>
      </c>
      <c r="G10" s="139">
        <v>1</v>
      </c>
      <c r="H10" s="139">
        <v>0</v>
      </c>
      <c r="I10" s="139">
        <v>0</v>
      </c>
      <c r="J10" s="139">
        <v>0</v>
      </c>
      <c r="K10" s="139">
        <v>0</v>
      </c>
      <c r="L10" s="139">
        <v>0</v>
      </c>
      <c r="M10" s="184">
        <v>0</v>
      </c>
      <c r="N10" s="139">
        <v>0</v>
      </c>
      <c r="O10" s="139">
        <f t="shared" si="2"/>
        <v>1</v>
      </c>
      <c r="S10" s="22" t="s">
        <v>59</v>
      </c>
    </row>
    <row r="11" spans="1:19" s="22" customFormat="1" ht="30.6" customHeight="1" x14ac:dyDescent="0.3">
      <c r="B11" s="189">
        <v>2</v>
      </c>
      <c r="C11" s="139" t="s">
        <v>222</v>
      </c>
      <c r="D11" s="194">
        <f t="shared" ref="D11:K11" si="3">D9/(D9+D10+D8)</f>
        <v>1</v>
      </c>
      <c r="E11" s="194">
        <f t="shared" si="3"/>
        <v>1</v>
      </c>
      <c r="F11" s="194">
        <f t="shared" si="3"/>
        <v>1</v>
      </c>
      <c r="G11" s="194">
        <f t="shared" si="3"/>
        <v>0.9</v>
      </c>
      <c r="H11" s="194">
        <v>1</v>
      </c>
      <c r="I11" s="194">
        <v>1</v>
      </c>
      <c r="J11" s="194">
        <v>1</v>
      </c>
      <c r="K11" s="194">
        <f t="shared" si="3"/>
        <v>1</v>
      </c>
      <c r="L11" s="194">
        <v>1</v>
      </c>
      <c r="M11" s="193">
        <v>1</v>
      </c>
      <c r="N11" s="194">
        <v>1</v>
      </c>
      <c r="O11" s="140">
        <f t="shared" ref="O11" si="4">O9/(O9+O10+O8)</f>
        <v>0.97560975609756095</v>
      </c>
    </row>
    <row r="12" spans="1:19" s="22" customFormat="1" ht="30.6" customHeight="1" x14ac:dyDescent="0.3">
      <c r="B12" s="183">
        <v>3</v>
      </c>
      <c r="C12" s="139" t="s">
        <v>247</v>
      </c>
      <c r="D12" s="139">
        <v>0</v>
      </c>
      <c r="E12" s="139">
        <v>0</v>
      </c>
      <c r="F12" s="139">
        <v>0</v>
      </c>
      <c r="G12" s="139">
        <v>0</v>
      </c>
      <c r="H12" s="139">
        <v>0</v>
      </c>
      <c r="I12" s="139">
        <v>0</v>
      </c>
      <c r="J12" s="139">
        <v>0</v>
      </c>
      <c r="K12" s="139">
        <v>0</v>
      </c>
      <c r="L12" s="139">
        <v>0</v>
      </c>
      <c r="M12" s="184">
        <v>0</v>
      </c>
      <c r="N12" s="139">
        <v>0</v>
      </c>
      <c r="O12" s="139">
        <f>SUM(D12:M12)</f>
        <v>0</v>
      </c>
    </row>
    <row r="13" spans="1:19" s="22" customFormat="1" ht="30.6" customHeight="1" x14ac:dyDescent="0.3">
      <c r="B13" s="183">
        <v>3</v>
      </c>
      <c r="C13" s="139" t="s">
        <v>220</v>
      </c>
      <c r="D13" s="139">
        <v>0</v>
      </c>
      <c r="E13" s="139">
        <v>4</v>
      </c>
      <c r="F13" s="139">
        <v>5</v>
      </c>
      <c r="G13" s="139">
        <v>21</v>
      </c>
      <c r="H13" s="139">
        <v>0</v>
      </c>
      <c r="I13" s="139">
        <v>0</v>
      </c>
      <c r="J13" s="139">
        <v>1</v>
      </c>
      <c r="K13" s="139">
        <v>0</v>
      </c>
      <c r="L13" s="139">
        <v>0</v>
      </c>
      <c r="M13" s="184">
        <v>0</v>
      </c>
      <c r="N13" s="139">
        <v>0</v>
      </c>
      <c r="O13" s="139">
        <f t="shared" ref="O13:O14" si="5">SUM(D13:M13)</f>
        <v>31</v>
      </c>
    </row>
    <row r="14" spans="1:19" s="22" customFormat="1" ht="30.6" customHeight="1" x14ac:dyDescent="0.3">
      <c r="B14" s="183">
        <v>3</v>
      </c>
      <c r="C14" s="139" t="s">
        <v>248</v>
      </c>
      <c r="D14" s="139">
        <v>1</v>
      </c>
      <c r="E14" s="139">
        <v>0</v>
      </c>
      <c r="F14" s="139">
        <v>0</v>
      </c>
      <c r="G14" s="139">
        <v>0</v>
      </c>
      <c r="H14" s="139">
        <v>0</v>
      </c>
      <c r="I14" s="139">
        <v>0</v>
      </c>
      <c r="J14" s="139">
        <v>0</v>
      </c>
      <c r="K14" s="139">
        <v>0</v>
      </c>
      <c r="L14" s="139">
        <v>0</v>
      </c>
      <c r="M14" s="184">
        <v>0</v>
      </c>
      <c r="N14" s="139">
        <v>0</v>
      </c>
      <c r="O14" s="139">
        <f t="shared" si="5"/>
        <v>1</v>
      </c>
    </row>
    <row r="15" spans="1:19" s="22" customFormat="1" ht="30.6" customHeight="1" x14ac:dyDescent="0.3">
      <c r="B15" s="183">
        <v>3</v>
      </c>
      <c r="C15" s="139" t="s">
        <v>222</v>
      </c>
      <c r="D15" s="140">
        <f t="shared" ref="D15:O15" si="6">D13/(D13+D14+D12)</f>
        <v>0</v>
      </c>
      <c r="E15" s="140">
        <f t="shared" si="6"/>
        <v>1</v>
      </c>
      <c r="F15" s="140">
        <f t="shared" si="6"/>
        <v>1</v>
      </c>
      <c r="G15" s="140">
        <f t="shared" si="6"/>
        <v>1</v>
      </c>
      <c r="H15" s="140">
        <v>1</v>
      </c>
      <c r="I15" s="140">
        <v>1</v>
      </c>
      <c r="J15" s="140">
        <f t="shared" si="6"/>
        <v>1</v>
      </c>
      <c r="K15" s="140">
        <v>1</v>
      </c>
      <c r="L15" s="140">
        <v>1</v>
      </c>
      <c r="M15" s="185">
        <v>1</v>
      </c>
      <c r="N15" s="140">
        <v>1</v>
      </c>
      <c r="O15" s="140">
        <f t="shared" si="6"/>
        <v>0.96875</v>
      </c>
    </row>
    <row r="16" spans="1:19" s="22" customFormat="1" ht="30.6" customHeight="1" x14ac:dyDescent="0.3">
      <c r="B16" s="183">
        <v>4</v>
      </c>
      <c r="C16" s="139" t="s">
        <v>247</v>
      </c>
      <c r="D16" s="139">
        <v>0</v>
      </c>
      <c r="E16" s="139">
        <v>0</v>
      </c>
      <c r="F16" s="139">
        <v>0</v>
      </c>
      <c r="G16" s="139">
        <v>1</v>
      </c>
      <c r="H16" s="139">
        <v>0</v>
      </c>
      <c r="I16" s="139">
        <v>0</v>
      </c>
      <c r="J16" s="139">
        <v>0</v>
      </c>
      <c r="K16" s="139">
        <v>0</v>
      </c>
      <c r="L16" s="139">
        <v>0</v>
      </c>
      <c r="M16" s="184">
        <v>0</v>
      </c>
      <c r="N16" s="139">
        <v>0</v>
      </c>
      <c r="O16" s="139">
        <f>SUM(D16:M16)</f>
        <v>1</v>
      </c>
    </row>
    <row r="17" spans="2:15" s="22" customFormat="1" ht="30.6" customHeight="1" x14ac:dyDescent="0.3">
      <c r="B17" s="183">
        <v>4</v>
      </c>
      <c r="C17" s="139" t="s">
        <v>220</v>
      </c>
      <c r="D17" s="139">
        <v>0</v>
      </c>
      <c r="E17" s="139">
        <v>3</v>
      </c>
      <c r="F17" s="139">
        <v>10</v>
      </c>
      <c r="G17" s="139">
        <v>4</v>
      </c>
      <c r="H17" s="139">
        <v>0</v>
      </c>
      <c r="I17" s="139">
        <v>0</v>
      </c>
      <c r="J17" s="139">
        <v>0</v>
      </c>
      <c r="K17" s="139">
        <v>0</v>
      </c>
      <c r="L17" s="139">
        <v>0</v>
      </c>
      <c r="M17" s="184">
        <v>0</v>
      </c>
      <c r="N17" s="139">
        <v>0</v>
      </c>
      <c r="O17" s="139">
        <f t="shared" ref="O17:O18" si="7">SUM(D17:M17)</f>
        <v>17</v>
      </c>
    </row>
    <row r="18" spans="2:15" s="22" customFormat="1" ht="30.6" customHeight="1" x14ac:dyDescent="0.3">
      <c r="B18" s="183">
        <v>4</v>
      </c>
      <c r="C18" s="139" t="s">
        <v>248</v>
      </c>
      <c r="D18" s="139">
        <v>0</v>
      </c>
      <c r="E18" s="139">
        <v>0</v>
      </c>
      <c r="F18" s="139">
        <v>0</v>
      </c>
      <c r="G18" s="139">
        <v>0</v>
      </c>
      <c r="H18" s="139">
        <v>0</v>
      </c>
      <c r="I18" s="139">
        <v>0</v>
      </c>
      <c r="J18" s="139">
        <v>0</v>
      </c>
      <c r="K18" s="139">
        <v>0</v>
      </c>
      <c r="L18" s="139">
        <v>0</v>
      </c>
      <c r="M18" s="184">
        <v>0</v>
      </c>
      <c r="N18" s="139">
        <v>0</v>
      </c>
      <c r="O18" s="139">
        <f t="shared" si="7"/>
        <v>0</v>
      </c>
    </row>
    <row r="19" spans="2:15" s="22" customFormat="1" ht="30.6" customHeight="1" x14ac:dyDescent="0.3">
      <c r="B19" s="183">
        <v>4</v>
      </c>
      <c r="C19" s="139" t="s">
        <v>222</v>
      </c>
      <c r="D19" s="140">
        <v>1</v>
      </c>
      <c r="E19" s="140">
        <f t="shared" ref="E19:O19" si="8">E17/(E17+E18+E16)</f>
        <v>1</v>
      </c>
      <c r="F19" s="140">
        <f t="shared" si="8"/>
        <v>1</v>
      </c>
      <c r="G19" s="140">
        <f t="shared" si="8"/>
        <v>0.8</v>
      </c>
      <c r="H19" s="140">
        <v>1</v>
      </c>
      <c r="I19" s="140">
        <v>1</v>
      </c>
      <c r="J19" s="140">
        <v>1</v>
      </c>
      <c r="K19" s="140">
        <v>1</v>
      </c>
      <c r="L19" s="140">
        <v>1</v>
      </c>
      <c r="M19" s="185">
        <v>1</v>
      </c>
      <c r="N19" s="140">
        <v>1</v>
      </c>
      <c r="O19" s="140">
        <f t="shared" si="8"/>
        <v>0.94444444444444442</v>
      </c>
    </row>
    <row r="20" spans="2:15" s="22" customFormat="1" ht="30.6" customHeight="1" x14ac:dyDescent="0.3">
      <c r="B20" s="183">
        <v>6</v>
      </c>
      <c r="C20" s="139" t="s">
        <v>247</v>
      </c>
      <c r="D20" s="139">
        <v>0</v>
      </c>
      <c r="E20" s="139">
        <v>0</v>
      </c>
      <c r="F20" s="139">
        <v>0</v>
      </c>
      <c r="G20" s="139">
        <v>2</v>
      </c>
      <c r="H20" s="139">
        <v>0</v>
      </c>
      <c r="I20" s="139">
        <v>0</v>
      </c>
      <c r="J20" s="139">
        <v>0</v>
      </c>
      <c r="K20" s="139">
        <v>0</v>
      </c>
      <c r="L20" s="139">
        <v>0</v>
      </c>
      <c r="M20" s="184">
        <v>0</v>
      </c>
      <c r="N20" s="139">
        <v>0</v>
      </c>
      <c r="O20" s="139">
        <f>SUM(D20:M20)</f>
        <v>2</v>
      </c>
    </row>
    <row r="21" spans="2:15" s="22" customFormat="1" ht="30.6" customHeight="1" x14ac:dyDescent="0.3">
      <c r="B21" s="183">
        <v>6</v>
      </c>
      <c r="C21" s="139" t="s">
        <v>220</v>
      </c>
      <c r="D21" s="139">
        <v>0</v>
      </c>
      <c r="E21" s="139">
        <v>5</v>
      </c>
      <c r="F21" s="139">
        <v>6</v>
      </c>
      <c r="G21" s="139">
        <v>9</v>
      </c>
      <c r="H21" s="139">
        <v>0</v>
      </c>
      <c r="I21" s="139">
        <v>1</v>
      </c>
      <c r="J21" s="139">
        <v>0</v>
      </c>
      <c r="K21" s="139">
        <v>0</v>
      </c>
      <c r="L21" s="139">
        <v>0</v>
      </c>
      <c r="M21" s="184">
        <v>0</v>
      </c>
      <c r="N21" s="139">
        <v>0</v>
      </c>
      <c r="O21" s="139">
        <f t="shared" ref="O21:O22" si="9">SUM(D21:M21)</f>
        <v>21</v>
      </c>
    </row>
    <row r="22" spans="2:15" s="22" customFormat="1" ht="30.6" customHeight="1" x14ac:dyDescent="0.3">
      <c r="B22" s="183">
        <v>6</v>
      </c>
      <c r="C22" s="139" t="s">
        <v>248</v>
      </c>
      <c r="D22" s="139">
        <v>0</v>
      </c>
      <c r="E22" s="139">
        <v>0</v>
      </c>
      <c r="F22" s="139">
        <v>0</v>
      </c>
      <c r="G22" s="139">
        <v>0</v>
      </c>
      <c r="H22" s="139">
        <v>0</v>
      </c>
      <c r="I22" s="139">
        <v>0</v>
      </c>
      <c r="J22" s="139">
        <v>0</v>
      </c>
      <c r="K22" s="139">
        <v>0</v>
      </c>
      <c r="L22" s="139">
        <v>0</v>
      </c>
      <c r="M22" s="184">
        <v>0</v>
      </c>
      <c r="N22" s="139">
        <v>0</v>
      </c>
      <c r="O22" s="139">
        <f t="shared" si="9"/>
        <v>0</v>
      </c>
    </row>
    <row r="23" spans="2:15" s="22" customFormat="1" ht="30.6" customHeight="1" x14ac:dyDescent="0.3">
      <c r="B23" s="183">
        <v>6</v>
      </c>
      <c r="C23" s="139" t="s">
        <v>222</v>
      </c>
      <c r="D23" s="140">
        <v>1</v>
      </c>
      <c r="E23" s="140">
        <f t="shared" ref="E23:O23" si="10">E21/(E21+E22+E20)</f>
        <v>1</v>
      </c>
      <c r="F23" s="140">
        <f t="shared" si="10"/>
        <v>1</v>
      </c>
      <c r="G23" s="140">
        <f t="shared" si="10"/>
        <v>0.81818181818181823</v>
      </c>
      <c r="H23" s="140">
        <v>1</v>
      </c>
      <c r="I23" s="140">
        <f t="shared" si="10"/>
        <v>1</v>
      </c>
      <c r="J23" s="140">
        <v>1</v>
      </c>
      <c r="K23" s="140">
        <v>1</v>
      </c>
      <c r="L23" s="140">
        <v>1</v>
      </c>
      <c r="M23" s="185">
        <v>1</v>
      </c>
      <c r="N23" s="140">
        <v>1</v>
      </c>
      <c r="O23" s="140">
        <f t="shared" si="10"/>
        <v>0.91304347826086951</v>
      </c>
    </row>
    <row r="24" spans="2:15" s="22" customFormat="1" ht="30.6" customHeight="1" x14ac:dyDescent="0.3">
      <c r="B24" s="183">
        <v>7</v>
      </c>
      <c r="C24" s="139" t="s">
        <v>247</v>
      </c>
      <c r="D24" s="139">
        <v>0</v>
      </c>
      <c r="E24" s="139">
        <v>0</v>
      </c>
      <c r="F24" s="139">
        <v>0</v>
      </c>
      <c r="G24" s="139">
        <v>0</v>
      </c>
      <c r="H24" s="139">
        <v>0</v>
      </c>
      <c r="I24" s="139">
        <v>0</v>
      </c>
      <c r="J24" s="139">
        <v>0</v>
      </c>
      <c r="K24" s="139">
        <v>0</v>
      </c>
      <c r="L24" s="139">
        <v>0</v>
      </c>
      <c r="M24" s="184">
        <v>0</v>
      </c>
      <c r="N24" s="139">
        <v>0</v>
      </c>
      <c r="O24" s="139">
        <f>SUM(D24:M24)</f>
        <v>0</v>
      </c>
    </row>
    <row r="25" spans="2:15" s="22" customFormat="1" ht="30.6" customHeight="1" x14ac:dyDescent="0.3">
      <c r="B25" s="183">
        <v>7</v>
      </c>
      <c r="C25" s="139" t="s">
        <v>220</v>
      </c>
      <c r="D25" s="139">
        <v>1</v>
      </c>
      <c r="E25" s="139">
        <v>9</v>
      </c>
      <c r="F25" s="139">
        <v>4</v>
      </c>
      <c r="G25" s="139">
        <v>12</v>
      </c>
      <c r="H25" s="139">
        <v>0</v>
      </c>
      <c r="I25" s="139">
        <v>0</v>
      </c>
      <c r="J25" s="139">
        <v>3</v>
      </c>
      <c r="K25" s="139">
        <v>1</v>
      </c>
      <c r="L25" s="139">
        <v>0</v>
      </c>
      <c r="M25" s="184">
        <v>0</v>
      </c>
      <c r="N25" s="139">
        <v>0</v>
      </c>
      <c r="O25" s="139">
        <f t="shared" ref="O25:O26" si="11">SUM(D25:M25)</f>
        <v>30</v>
      </c>
    </row>
    <row r="26" spans="2:15" s="22" customFormat="1" ht="30.6" customHeight="1" x14ac:dyDescent="0.3">
      <c r="B26" s="183">
        <v>7</v>
      </c>
      <c r="C26" s="139" t="s">
        <v>248</v>
      </c>
      <c r="D26" s="139">
        <v>0</v>
      </c>
      <c r="E26" s="139">
        <v>0</v>
      </c>
      <c r="F26" s="139">
        <v>0</v>
      </c>
      <c r="G26" s="139">
        <v>1</v>
      </c>
      <c r="H26" s="139">
        <v>0</v>
      </c>
      <c r="I26" s="139">
        <v>0</v>
      </c>
      <c r="J26" s="139">
        <v>0</v>
      </c>
      <c r="K26" s="139">
        <v>0</v>
      </c>
      <c r="L26" s="139">
        <v>0</v>
      </c>
      <c r="M26" s="184">
        <v>0</v>
      </c>
      <c r="N26" s="139">
        <v>0</v>
      </c>
      <c r="O26" s="139">
        <f t="shared" si="11"/>
        <v>1</v>
      </c>
    </row>
    <row r="27" spans="2:15" s="22" customFormat="1" ht="30.6" customHeight="1" x14ac:dyDescent="0.3">
      <c r="B27" s="183">
        <v>7</v>
      </c>
      <c r="C27" s="139" t="s">
        <v>222</v>
      </c>
      <c r="D27" s="140">
        <f t="shared" ref="D27:O27" si="12">D25/(D25+D26+D24)</f>
        <v>1</v>
      </c>
      <c r="E27" s="140">
        <f t="shared" si="12"/>
        <v>1</v>
      </c>
      <c r="F27" s="140">
        <f t="shared" si="12"/>
        <v>1</v>
      </c>
      <c r="G27" s="140">
        <f t="shared" si="12"/>
        <v>0.92307692307692313</v>
      </c>
      <c r="H27" s="140">
        <v>1</v>
      </c>
      <c r="I27" s="140">
        <v>1</v>
      </c>
      <c r="J27" s="140">
        <f t="shared" si="12"/>
        <v>1</v>
      </c>
      <c r="K27" s="140">
        <f t="shared" si="12"/>
        <v>1</v>
      </c>
      <c r="L27" s="140">
        <v>1</v>
      </c>
      <c r="M27" s="185">
        <v>1</v>
      </c>
      <c r="N27" s="140">
        <v>1</v>
      </c>
      <c r="O27" s="140">
        <f t="shared" si="12"/>
        <v>0.967741935483871</v>
      </c>
    </row>
    <row r="28" spans="2:15" s="22" customFormat="1" ht="30.6" customHeight="1" x14ac:dyDescent="0.3">
      <c r="B28" s="183">
        <v>8</v>
      </c>
      <c r="C28" s="139" t="s">
        <v>247</v>
      </c>
      <c r="D28" s="139">
        <v>0</v>
      </c>
      <c r="E28" s="139">
        <v>1</v>
      </c>
      <c r="F28" s="139">
        <v>0</v>
      </c>
      <c r="G28" s="139">
        <v>0</v>
      </c>
      <c r="H28" s="139">
        <v>0</v>
      </c>
      <c r="I28" s="139">
        <v>0</v>
      </c>
      <c r="J28" s="139">
        <v>0</v>
      </c>
      <c r="K28" s="139">
        <v>1</v>
      </c>
      <c r="L28" s="139">
        <v>0</v>
      </c>
      <c r="M28" s="184">
        <v>0</v>
      </c>
      <c r="N28" s="139">
        <v>0</v>
      </c>
      <c r="O28" s="139">
        <f>SUM(D28:M28)</f>
        <v>2</v>
      </c>
    </row>
    <row r="29" spans="2:15" s="22" customFormat="1" ht="30.6" customHeight="1" x14ac:dyDescent="0.3">
      <c r="B29" s="183">
        <v>8</v>
      </c>
      <c r="C29" s="139" t="s">
        <v>220</v>
      </c>
      <c r="D29" s="139">
        <v>2</v>
      </c>
      <c r="E29" s="139">
        <v>4</v>
      </c>
      <c r="F29" s="139">
        <v>4</v>
      </c>
      <c r="G29" s="139">
        <v>19</v>
      </c>
      <c r="H29" s="139">
        <v>1</v>
      </c>
      <c r="I29" s="139">
        <v>0</v>
      </c>
      <c r="J29" s="139">
        <v>1</v>
      </c>
      <c r="K29" s="139">
        <v>0</v>
      </c>
      <c r="L29" s="139">
        <v>0</v>
      </c>
      <c r="M29" s="184">
        <v>1</v>
      </c>
      <c r="N29" s="139">
        <v>0</v>
      </c>
      <c r="O29" s="139">
        <f t="shared" ref="O29:O30" si="13">SUM(D29:M29)</f>
        <v>32</v>
      </c>
    </row>
    <row r="30" spans="2:15" s="22" customFormat="1" ht="30.6" customHeight="1" x14ac:dyDescent="0.3">
      <c r="B30" s="183">
        <v>8</v>
      </c>
      <c r="C30" s="139" t="s">
        <v>248</v>
      </c>
      <c r="D30" s="139">
        <v>0</v>
      </c>
      <c r="E30" s="139">
        <v>0</v>
      </c>
      <c r="F30" s="139">
        <v>0</v>
      </c>
      <c r="G30" s="139">
        <v>0</v>
      </c>
      <c r="H30" s="139">
        <v>0</v>
      </c>
      <c r="I30" s="139">
        <v>0</v>
      </c>
      <c r="J30" s="139">
        <v>0</v>
      </c>
      <c r="K30" s="139">
        <v>0</v>
      </c>
      <c r="L30" s="139">
        <v>0</v>
      </c>
      <c r="M30" s="184">
        <v>0</v>
      </c>
      <c r="N30" s="139">
        <v>0</v>
      </c>
      <c r="O30" s="139">
        <f t="shared" si="13"/>
        <v>0</v>
      </c>
    </row>
    <row r="31" spans="2:15" s="22" customFormat="1" ht="30.6" customHeight="1" x14ac:dyDescent="0.3">
      <c r="B31" s="183">
        <v>8</v>
      </c>
      <c r="C31" s="139" t="s">
        <v>222</v>
      </c>
      <c r="D31" s="140">
        <f t="shared" ref="D31:K31" si="14">D29/(D29+D30+D28)</f>
        <v>1</v>
      </c>
      <c r="E31" s="140">
        <f t="shared" si="14"/>
        <v>0.8</v>
      </c>
      <c r="F31" s="140">
        <f t="shared" si="14"/>
        <v>1</v>
      </c>
      <c r="G31" s="140">
        <f t="shared" si="14"/>
        <v>1</v>
      </c>
      <c r="H31" s="140">
        <f t="shared" si="14"/>
        <v>1</v>
      </c>
      <c r="I31" s="140">
        <v>1</v>
      </c>
      <c r="J31" s="140">
        <f t="shared" si="14"/>
        <v>1</v>
      </c>
      <c r="K31" s="140">
        <f t="shared" si="14"/>
        <v>0</v>
      </c>
      <c r="L31" s="140">
        <v>1</v>
      </c>
      <c r="M31" s="185">
        <f t="shared" ref="M31:O31" si="15">M29/(M29+M30+M28)</f>
        <v>1</v>
      </c>
      <c r="N31" s="140">
        <v>1</v>
      </c>
      <c r="O31" s="140">
        <f t="shared" si="15"/>
        <v>0.94117647058823528</v>
      </c>
    </row>
    <row r="32" spans="2:15" s="22" customFormat="1" ht="30.6" customHeight="1" x14ac:dyDescent="0.3">
      <c r="B32" s="183">
        <v>9</v>
      </c>
      <c r="C32" s="139" t="s">
        <v>247</v>
      </c>
      <c r="D32" s="139">
        <v>0</v>
      </c>
      <c r="E32" s="139">
        <v>0</v>
      </c>
      <c r="F32" s="139">
        <v>0</v>
      </c>
      <c r="G32" s="139">
        <v>0</v>
      </c>
      <c r="H32" s="139">
        <v>0</v>
      </c>
      <c r="I32" s="139">
        <v>0</v>
      </c>
      <c r="J32" s="139">
        <v>0</v>
      </c>
      <c r="K32" s="139">
        <v>0</v>
      </c>
      <c r="L32" s="139">
        <v>0</v>
      </c>
      <c r="M32" s="184">
        <v>0</v>
      </c>
      <c r="N32" s="139">
        <v>0</v>
      </c>
      <c r="O32" s="139">
        <f>SUM(D32:M32)</f>
        <v>0</v>
      </c>
    </row>
    <row r="33" spans="2:19" s="22" customFormat="1" ht="30.6" customHeight="1" x14ac:dyDescent="0.3">
      <c r="B33" s="183">
        <v>9</v>
      </c>
      <c r="C33" s="139" t="s">
        <v>220</v>
      </c>
      <c r="D33" s="139">
        <v>1</v>
      </c>
      <c r="E33" s="139">
        <v>5</v>
      </c>
      <c r="F33" s="139">
        <v>4</v>
      </c>
      <c r="G33" s="139">
        <v>4</v>
      </c>
      <c r="H33" s="139">
        <v>1</v>
      </c>
      <c r="I33" s="139">
        <v>0</v>
      </c>
      <c r="J33" s="139">
        <v>3</v>
      </c>
      <c r="K33" s="139">
        <v>4</v>
      </c>
      <c r="L33" s="139">
        <v>1</v>
      </c>
      <c r="M33" s="184">
        <v>0</v>
      </c>
      <c r="N33" s="139">
        <v>0</v>
      </c>
      <c r="O33" s="139">
        <f t="shared" ref="O33:O34" si="16">SUM(D33:M33)</f>
        <v>23</v>
      </c>
    </row>
    <row r="34" spans="2:19" s="22" customFormat="1" ht="30.6" customHeight="1" x14ac:dyDescent="0.3">
      <c r="B34" s="183">
        <v>9</v>
      </c>
      <c r="C34" s="139" t="s">
        <v>248</v>
      </c>
      <c r="D34" s="139">
        <v>0</v>
      </c>
      <c r="E34" s="139">
        <v>1</v>
      </c>
      <c r="F34" s="139">
        <v>0</v>
      </c>
      <c r="G34" s="139">
        <v>0</v>
      </c>
      <c r="H34" s="139">
        <v>0</v>
      </c>
      <c r="I34" s="139">
        <v>0</v>
      </c>
      <c r="J34" s="139">
        <v>0</v>
      </c>
      <c r="K34" s="139">
        <v>0</v>
      </c>
      <c r="L34" s="139">
        <v>0</v>
      </c>
      <c r="M34" s="184">
        <v>0</v>
      </c>
      <c r="N34" s="139">
        <v>0</v>
      </c>
      <c r="O34" s="139">
        <f t="shared" si="16"/>
        <v>1</v>
      </c>
    </row>
    <row r="35" spans="2:19" s="22" customFormat="1" ht="30.6" customHeight="1" x14ac:dyDescent="0.3">
      <c r="B35" s="183">
        <v>9</v>
      </c>
      <c r="C35" s="139" t="s">
        <v>222</v>
      </c>
      <c r="D35" s="140">
        <f t="shared" ref="D35:O35" si="17">D33/(D33+D34+D32)</f>
        <v>1</v>
      </c>
      <c r="E35" s="140">
        <f t="shared" si="17"/>
        <v>0.83333333333333337</v>
      </c>
      <c r="F35" s="140">
        <f t="shared" si="17"/>
        <v>1</v>
      </c>
      <c r="G35" s="140">
        <f t="shared" si="17"/>
        <v>1</v>
      </c>
      <c r="H35" s="140">
        <f t="shared" si="17"/>
        <v>1</v>
      </c>
      <c r="I35" s="140">
        <v>1</v>
      </c>
      <c r="J35" s="140">
        <f t="shared" si="17"/>
        <v>1</v>
      </c>
      <c r="K35" s="140">
        <f t="shared" si="17"/>
        <v>1</v>
      </c>
      <c r="L35" s="140">
        <f t="shared" si="17"/>
        <v>1</v>
      </c>
      <c r="M35" s="185">
        <v>1</v>
      </c>
      <c r="N35" s="140">
        <v>1</v>
      </c>
      <c r="O35" s="140">
        <f t="shared" si="17"/>
        <v>0.95833333333333337</v>
      </c>
    </row>
    <row r="36" spans="2:19" s="22" customFormat="1" ht="30.6" customHeight="1" x14ac:dyDescent="0.3">
      <c r="B36" s="183">
        <v>10</v>
      </c>
      <c r="C36" s="139" t="s">
        <v>247</v>
      </c>
      <c r="D36" s="139">
        <v>0</v>
      </c>
      <c r="E36" s="139">
        <v>0</v>
      </c>
      <c r="F36" s="139">
        <v>0</v>
      </c>
      <c r="G36" s="139">
        <v>0</v>
      </c>
      <c r="H36" s="139">
        <v>2</v>
      </c>
      <c r="I36" s="139">
        <v>0</v>
      </c>
      <c r="J36" s="139">
        <v>0</v>
      </c>
      <c r="K36" s="139">
        <v>0</v>
      </c>
      <c r="L36" s="139">
        <v>0</v>
      </c>
      <c r="M36" s="184">
        <v>0</v>
      </c>
      <c r="N36" s="139">
        <v>0</v>
      </c>
      <c r="O36" s="139">
        <f>SUM(D36:M36)</f>
        <v>2</v>
      </c>
    </row>
    <row r="37" spans="2:19" s="22" customFormat="1" ht="30.6" customHeight="1" x14ac:dyDescent="0.3">
      <c r="B37" s="183">
        <v>10</v>
      </c>
      <c r="C37" s="139" t="s">
        <v>220</v>
      </c>
      <c r="D37" s="139">
        <v>0</v>
      </c>
      <c r="E37" s="139">
        <v>2</v>
      </c>
      <c r="F37" s="139">
        <v>7</v>
      </c>
      <c r="G37" s="139">
        <v>9</v>
      </c>
      <c r="H37" s="139">
        <v>2</v>
      </c>
      <c r="I37" s="139">
        <v>1</v>
      </c>
      <c r="J37" s="139">
        <v>1</v>
      </c>
      <c r="K37" s="139">
        <v>2</v>
      </c>
      <c r="L37" s="139">
        <v>0</v>
      </c>
      <c r="M37" s="184">
        <v>1</v>
      </c>
      <c r="N37" s="139">
        <v>0</v>
      </c>
      <c r="O37" s="139">
        <f t="shared" ref="O37:O38" si="18">SUM(D37:M37)</f>
        <v>25</v>
      </c>
    </row>
    <row r="38" spans="2:19" s="22" customFormat="1" ht="30.6" customHeight="1" x14ac:dyDescent="0.3">
      <c r="B38" s="183">
        <v>10</v>
      </c>
      <c r="C38" s="139" t="s">
        <v>248</v>
      </c>
      <c r="D38" s="139">
        <v>0</v>
      </c>
      <c r="E38" s="139">
        <v>0</v>
      </c>
      <c r="F38" s="139">
        <v>0</v>
      </c>
      <c r="G38" s="139">
        <v>0</v>
      </c>
      <c r="H38" s="139">
        <v>0</v>
      </c>
      <c r="I38" s="139">
        <v>0</v>
      </c>
      <c r="J38" s="139">
        <v>0</v>
      </c>
      <c r="K38" s="139">
        <v>0</v>
      </c>
      <c r="L38" s="139">
        <v>0</v>
      </c>
      <c r="M38" s="184">
        <v>0</v>
      </c>
      <c r="N38" s="139">
        <v>0</v>
      </c>
      <c r="O38" s="139">
        <f t="shared" si="18"/>
        <v>0</v>
      </c>
    </row>
    <row r="39" spans="2:19" s="22" customFormat="1" ht="30.6" customHeight="1" x14ac:dyDescent="0.3">
      <c r="B39" s="183">
        <v>10</v>
      </c>
      <c r="C39" s="139" t="s">
        <v>222</v>
      </c>
      <c r="D39" s="140">
        <v>1</v>
      </c>
      <c r="E39" s="140">
        <f t="shared" ref="E39:K39" si="19">E37/(E37+E38+E36)</f>
        <v>1</v>
      </c>
      <c r="F39" s="140">
        <f t="shared" si="19"/>
        <v>1</v>
      </c>
      <c r="G39" s="140">
        <f t="shared" si="19"/>
        <v>1</v>
      </c>
      <c r="H39" s="140">
        <f t="shared" si="19"/>
        <v>0.5</v>
      </c>
      <c r="I39" s="140">
        <f t="shared" si="19"/>
        <v>1</v>
      </c>
      <c r="J39" s="140">
        <f t="shared" si="19"/>
        <v>1</v>
      </c>
      <c r="K39" s="140">
        <f t="shared" si="19"/>
        <v>1</v>
      </c>
      <c r="L39" s="140">
        <v>1</v>
      </c>
      <c r="M39" s="185">
        <f t="shared" ref="M39:O39" si="20">M37/(M37+M38+M36)</f>
        <v>1</v>
      </c>
      <c r="N39" s="140">
        <v>1</v>
      </c>
      <c r="O39" s="140">
        <f t="shared" si="20"/>
        <v>0.92592592592592593</v>
      </c>
    </row>
    <row r="40" spans="2:19" s="22" customFormat="1" ht="30.6" customHeight="1" x14ac:dyDescent="0.3">
      <c r="B40" s="183">
        <v>11</v>
      </c>
      <c r="C40" s="139" t="s">
        <v>247</v>
      </c>
      <c r="D40" s="139">
        <v>0</v>
      </c>
      <c r="E40" s="139">
        <v>0</v>
      </c>
      <c r="F40" s="139">
        <v>0</v>
      </c>
      <c r="G40" s="139">
        <v>0</v>
      </c>
      <c r="H40" s="139">
        <v>0</v>
      </c>
      <c r="I40" s="139">
        <v>0</v>
      </c>
      <c r="J40" s="139">
        <v>0</v>
      </c>
      <c r="K40" s="139">
        <v>0</v>
      </c>
      <c r="L40" s="139">
        <v>0</v>
      </c>
      <c r="M40" s="184">
        <v>0</v>
      </c>
      <c r="N40" s="139">
        <v>0</v>
      </c>
      <c r="O40" s="139">
        <f>SUM(D40:M40)</f>
        <v>0</v>
      </c>
      <c r="S40" s="22" t="s">
        <v>59</v>
      </c>
    </row>
    <row r="41" spans="2:19" s="22" customFormat="1" ht="30.6" customHeight="1" x14ac:dyDescent="0.3">
      <c r="B41" s="183">
        <v>11</v>
      </c>
      <c r="C41" s="139" t="s">
        <v>220</v>
      </c>
      <c r="D41" s="139">
        <v>0</v>
      </c>
      <c r="E41" s="139">
        <v>6</v>
      </c>
      <c r="F41" s="139">
        <v>9</v>
      </c>
      <c r="G41" s="139">
        <v>5</v>
      </c>
      <c r="H41" s="139">
        <v>0</v>
      </c>
      <c r="I41" s="139">
        <v>0</v>
      </c>
      <c r="J41" s="139">
        <v>2</v>
      </c>
      <c r="K41" s="139">
        <v>1</v>
      </c>
      <c r="L41" s="139">
        <v>0</v>
      </c>
      <c r="M41" s="184">
        <v>1</v>
      </c>
      <c r="N41" s="139">
        <v>0</v>
      </c>
      <c r="O41" s="139">
        <f t="shared" ref="O41:O42" si="21">SUM(D41:M41)</f>
        <v>24</v>
      </c>
    </row>
    <row r="42" spans="2:19" s="22" customFormat="1" ht="30.6" customHeight="1" x14ac:dyDescent="0.3">
      <c r="B42" s="183">
        <v>11</v>
      </c>
      <c r="C42" s="139" t="s">
        <v>248</v>
      </c>
      <c r="D42" s="139">
        <v>0</v>
      </c>
      <c r="E42" s="139">
        <v>0</v>
      </c>
      <c r="F42" s="139">
        <v>0</v>
      </c>
      <c r="G42" s="139">
        <v>1</v>
      </c>
      <c r="H42" s="139">
        <v>2</v>
      </c>
      <c r="I42" s="139">
        <v>0</v>
      </c>
      <c r="J42" s="139">
        <v>0</v>
      </c>
      <c r="K42" s="139">
        <v>0</v>
      </c>
      <c r="L42" s="139">
        <v>0</v>
      </c>
      <c r="M42" s="184">
        <v>0</v>
      </c>
      <c r="N42" s="139">
        <v>0</v>
      </c>
      <c r="O42" s="139">
        <f t="shared" si="21"/>
        <v>3</v>
      </c>
    </row>
    <row r="43" spans="2:19" s="22" customFormat="1" ht="30.6" customHeight="1" x14ac:dyDescent="0.3">
      <c r="B43" s="183">
        <v>11</v>
      </c>
      <c r="C43" s="139" t="s">
        <v>222</v>
      </c>
      <c r="D43" s="140">
        <v>1</v>
      </c>
      <c r="E43" s="140">
        <f t="shared" ref="E43:O43" si="22">E41/(E41+E42+E40)</f>
        <v>1</v>
      </c>
      <c r="F43" s="140">
        <f t="shared" si="22"/>
        <v>1</v>
      </c>
      <c r="G43" s="140">
        <f t="shared" si="22"/>
        <v>0.83333333333333337</v>
      </c>
      <c r="H43" s="140">
        <v>1</v>
      </c>
      <c r="I43" s="140">
        <v>1</v>
      </c>
      <c r="J43" s="140">
        <f t="shared" si="22"/>
        <v>1</v>
      </c>
      <c r="K43" s="140">
        <f t="shared" si="22"/>
        <v>1</v>
      </c>
      <c r="L43" s="140">
        <v>1</v>
      </c>
      <c r="M43" s="185">
        <f t="shared" si="22"/>
        <v>1</v>
      </c>
      <c r="N43" s="140">
        <v>1</v>
      </c>
      <c r="O43" s="140">
        <f t="shared" si="22"/>
        <v>0.88888888888888884</v>
      </c>
    </row>
    <row r="44" spans="2:19" s="22" customFormat="1" ht="30.6" customHeight="1" x14ac:dyDescent="0.3">
      <c r="B44" s="183">
        <v>12</v>
      </c>
      <c r="C44" s="139" t="s">
        <v>247</v>
      </c>
      <c r="D44" s="139">
        <v>0</v>
      </c>
      <c r="E44" s="139">
        <v>0</v>
      </c>
      <c r="F44" s="139">
        <v>0</v>
      </c>
      <c r="G44" s="139">
        <v>0</v>
      </c>
      <c r="H44" s="139">
        <v>0</v>
      </c>
      <c r="I44" s="139">
        <v>0</v>
      </c>
      <c r="J44" s="139">
        <v>0</v>
      </c>
      <c r="K44" s="139">
        <v>0</v>
      </c>
      <c r="L44" s="139">
        <v>0</v>
      </c>
      <c r="M44" s="184">
        <v>0</v>
      </c>
      <c r="N44" s="139">
        <v>0</v>
      </c>
      <c r="O44" s="139">
        <f>SUM(D44:M44)</f>
        <v>0</v>
      </c>
    </row>
    <row r="45" spans="2:19" s="22" customFormat="1" ht="30.6" customHeight="1" x14ac:dyDescent="0.3">
      <c r="B45" s="183">
        <v>12</v>
      </c>
      <c r="C45" s="139" t="s">
        <v>220</v>
      </c>
      <c r="D45" s="139">
        <v>5</v>
      </c>
      <c r="E45" s="139">
        <v>3</v>
      </c>
      <c r="F45" s="139">
        <v>6</v>
      </c>
      <c r="G45" s="139">
        <v>10</v>
      </c>
      <c r="H45" s="139">
        <v>0</v>
      </c>
      <c r="I45" s="139">
        <v>0</v>
      </c>
      <c r="J45" s="139">
        <v>0</v>
      </c>
      <c r="K45" s="139">
        <v>0</v>
      </c>
      <c r="L45" s="139">
        <v>0</v>
      </c>
      <c r="M45" s="184">
        <v>0</v>
      </c>
      <c r="N45" s="139">
        <v>0</v>
      </c>
      <c r="O45" s="139">
        <f t="shared" ref="O45:O46" si="23">SUM(D45:M45)</f>
        <v>24</v>
      </c>
    </row>
    <row r="46" spans="2:19" s="22" customFormat="1" ht="30.6" customHeight="1" x14ac:dyDescent="0.3">
      <c r="B46" s="183">
        <v>12</v>
      </c>
      <c r="C46" s="139" t="s">
        <v>248</v>
      </c>
      <c r="D46" s="139">
        <v>0</v>
      </c>
      <c r="E46" s="139">
        <v>0</v>
      </c>
      <c r="F46" s="139">
        <v>0</v>
      </c>
      <c r="G46" s="139">
        <v>0</v>
      </c>
      <c r="H46" s="139">
        <v>0</v>
      </c>
      <c r="I46" s="139">
        <v>0</v>
      </c>
      <c r="J46" s="139">
        <v>0</v>
      </c>
      <c r="K46" s="139">
        <v>0</v>
      </c>
      <c r="L46" s="139">
        <v>0</v>
      </c>
      <c r="M46" s="184">
        <v>0</v>
      </c>
      <c r="N46" s="139">
        <v>0</v>
      </c>
      <c r="O46" s="139">
        <f t="shared" si="23"/>
        <v>0</v>
      </c>
    </row>
    <row r="47" spans="2:19" s="22" customFormat="1" ht="30.6" customHeight="1" x14ac:dyDescent="0.3">
      <c r="B47" s="183">
        <v>12</v>
      </c>
      <c r="C47" s="139" t="s">
        <v>222</v>
      </c>
      <c r="D47" s="140">
        <f t="shared" ref="D47:G47" si="24">D45/(D45+D46+D44)</f>
        <v>1</v>
      </c>
      <c r="E47" s="140">
        <f t="shared" si="24"/>
        <v>1</v>
      </c>
      <c r="F47" s="140">
        <f t="shared" si="24"/>
        <v>1</v>
      </c>
      <c r="G47" s="140">
        <f t="shared" si="24"/>
        <v>1</v>
      </c>
      <c r="H47" s="140">
        <v>1</v>
      </c>
      <c r="I47" s="140">
        <v>1</v>
      </c>
      <c r="J47" s="140">
        <v>1</v>
      </c>
      <c r="K47" s="140">
        <v>1</v>
      </c>
      <c r="L47" s="140">
        <v>1</v>
      </c>
      <c r="M47" s="185">
        <v>1</v>
      </c>
      <c r="N47" s="140">
        <v>1</v>
      </c>
      <c r="O47" s="140">
        <f t="shared" ref="O47" si="25">O45/(O45+O46+O44)</f>
        <v>1</v>
      </c>
    </row>
    <row r="48" spans="2:19" s="22" customFormat="1" ht="30.6" customHeight="1" x14ac:dyDescent="0.3">
      <c r="B48" s="183">
        <v>13</v>
      </c>
      <c r="C48" s="139" t="s">
        <v>247</v>
      </c>
      <c r="D48" s="139">
        <v>0</v>
      </c>
      <c r="E48" s="139">
        <v>0</v>
      </c>
      <c r="F48" s="139">
        <v>0</v>
      </c>
      <c r="G48" s="139">
        <v>0</v>
      </c>
      <c r="H48" s="139">
        <v>0</v>
      </c>
      <c r="I48" s="139">
        <v>0</v>
      </c>
      <c r="J48" s="139">
        <v>0</v>
      </c>
      <c r="K48" s="139">
        <v>0</v>
      </c>
      <c r="L48" s="139">
        <v>0</v>
      </c>
      <c r="M48" s="184">
        <v>0</v>
      </c>
      <c r="N48" s="139">
        <v>0</v>
      </c>
      <c r="O48" s="139">
        <f>SUM(D48:M48)</f>
        <v>0</v>
      </c>
    </row>
    <row r="49" spans="2:15" s="22" customFormat="1" ht="30.6" customHeight="1" x14ac:dyDescent="0.3">
      <c r="B49" s="183">
        <v>13</v>
      </c>
      <c r="C49" s="139" t="s">
        <v>220</v>
      </c>
      <c r="D49" s="139">
        <v>1</v>
      </c>
      <c r="E49" s="139">
        <v>6</v>
      </c>
      <c r="F49" s="139">
        <v>8</v>
      </c>
      <c r="G49" s="139">
        <v>13</v>
      </c>
      <c r="H49" s="139">
        <v>0</v>
      </c>
      <c r="I49" s="139">
        <v>0</v>
      </c>
      <c r="J49" s="139">
        <v>3</v>
      </c>
      <c r="K49" s="139">
        <v>2</v>
      </c>
      <c r="L49" s="139">
        <v>0</v>
      </c>
      <c r="M49" s="184">
        <v>1</v>
      </c>
      <c r="N49" s="139">
        <v>0</v>
      </c>
      <c r="O49" s="139">
        <f t="shared" ref="O49:O50" si="26">SUM(D49:M49)</f>
        <v>34</v>
      </c>
    </row>
    <row r="50" spans="2:15" s="22" customFormat="1" ht="30.6" customHeight="1" x14ac:dyDescent="0.3">
      <c r="B50" s="183">
        <v>13</v>
      </c>
      <c r="C50" s="139" t="s">
        <v>248</v>
      </c>
      <c r="D50" s="139">
        <v>0</v>
      </c>
      <c r="E50" s="139">
        <v>0</v>
      </c>
      <c r="F50" s="139">
        <v>1</v>
      </c>
      <c r="G50" s="139">
        <v>1</v>
      </c>
      <c r="H50" s="139">
        <v>0</v>
      </c>
      <c r="I50" s="139">
        <v>0</v>
      </c>
      <c r="J50" s="139">
        <v>0</v>
      </c>
      <c r="K50" s="139">
        <v>0</v>
      </c>
      <c r="L50" s="139">
        <v>0</v>
      </c>
      <c r="M50" s="184">
        <v>0</v>
      </c>
      <c r="N50" s="139">
        <v>0</v>
      </c>
      <c r="O50" s="139">
        <f t="shared" si="26"/>
        <v>2</v>
      </c>
    </row>
    <row r="51" spans="2:15" s="22" customFormat="1" ht="30.6" customHeight="1" x14ac:dyDescent="0.3">
      <c r="B51" s="183">
        <v>13</v>
      </c>
      <c r="C51" s="139" t="s">
        <v>222</v>
      </c>
      <c r="D51" s="140">
        <f t="shared" ref="D51:K51" si="27">D49/(D49+D50+D48)</f>
        <v>1</v>
      </c>
      <c r="E51" s="140">
        <f t="shared" si="27"/>
        <v>1</v>
      </c>
      <c r="F51" s="140">
        <f t="shared" si="27"/>
        <v>0.88888888888888884</v>
      </c>
      <c r="G51" s="140">
        <f t="shared" si="27"/>
        <v>0.9285714285714286</v>
      </c>
      <c r="H51" s="140">
        <v>1</v>
      </c>
      <c r="I51" s="140">
        <v>1</v>
      </c>
      <c r="J51" s="140">
        <f t="shared" si="27"/>
        <v>1</v>
      </c>
      <c r="K51" s="140">
        <f t="shared" si="27"/>
        <v>1</v>
      </c>
      <c r="L51" s="140">
        <v>1</v>
      </c>
      <c r="M51" s="185">
        <f t="shared" ref="M51:O51" si="28">M49/(M49+M50+M48)</f>
        <v>1</v>
      </c>
      <c r="N51" s="140">
        <v>1</v>
      </c>
      <c r="O51" s="140">
        <f t="shared" si="28"/>
        <v>0.94444444444444442</v>
      </c>
    </row>
    <row r="52" spans="2:15" s="22" customFormat="1" ht="30.6" customHeight="1" x14ac:dyDescent="0.3">
      <c r="B52" s="183">
        <v>14</v>
      </c>
      <c r="C52" s="139" t="s">
        <v>247</v>
      </c>
      <c r="D52" s="139">
        <v>0</v>
      </c>
      <c r="E52" s="139">
        <v>0</v>
      </c>
      <c r="F52" s="139">
        <v>0</v>
      </c>
      <c r="G52" s="139">
        <v>0</v>
      </c>
      <c r="H52" s="139">
        <v>0</v>
      </c>
      <c r="I52" s="139">
        <v>0</v>
      </c>
      <c r="J52" s="139">
        <v>0</v>
      </c>
      <c r="K52" s="139">
        <v>0</v>
      </c>
      <c r="L52" s="139">
        <v>0</v>
      </c>
      <c r="M52" s="184">
        <v>0</v>
      </c>
      <c r="N52" s="139">
        <v>0</v>
      </c>
      <c r="O52" s="139">
        <f>SUM(D52:M52)</f>
        <v>0</v>
      </c>
    </row>
    <row r="53" spans="2:15" s="22" customFormat="1" ht="30.6" customHeight="1" x14ac:dyDescent="0.3">
      <c r="B53" s="183">
        <v>14</v>
      </c>
      <c r="C53" s="139" t="s">
        <v>220</v>
      </c>
      <c r="D53" s="139">
        <v>4</v>
      </c>
      <c r="E53" s="139">
        <v>4</v>
      </c>
      <c r="F53" s="139">
        <v>6</v>
      </c>
      <c r="G53" s="139">
        <v>9</v>
      </c>
      <c r="H53" s="139">
        <v>1</v>
      </c>
      <c r="I53" s="139">
        <v>0</v>
      </c>
      <c r="J53" s="139">
        <v>3</v>
      </c>
      <c r="K53" s="139">
        <v>0</v>
      </c>
      <c r="L53" s="139">
        <v>0</v>
      </c>
      <c r="M53" s="184">
        <v>0</v>
      </c>
      <c r="N53" s="139">
        <v>0</v>
      </c>
      <c r="O53" s="139">
        <f t="shared" ref="O53:O54" si="29">SUM(D53:M53)</f>
        <v>27</v>
      </c>
    </row>
    <row r="54" spans="2:15" s="22" customFormat="1" ht="30.6" customHeight="1" x14ac:dyDescent="0.3">
      <c r="B54" s="183">
        <v>14</v>
      </c>
      <c r="C54" s="139" t="s">
        <v>248</v>
      </c>
      <c r="D54" s="139">
        <v>0</v>
      </c>
      <c r="E54" s="139">
        <v>0</v>
      </c>
      <c r="F54" s="139">
        <v>0</v>
      </c>
      <c r="G54" s="139">
        <v>0</v>
      </c>
      <c r="H54" s="139">
        <v>0</v>
      </c>
      <c r="I54" s="139">
        <v>0</v>
      </c>
      <c r="J54" s="139">
        <v>0</v>
      </c>
      <c r="K54" s="139">
        <v>0</v>
      </c>
      <c r="L54" s="139">
        <v>0</v>
      </c>
      <c r="M54" s="184">
        <v>0</v>
      </c>
      <c r="N54" s="139">
        <v>0</v>
      </c>
      <c r="O54" s="139">
        <f t="shared" si="29"/>
        <v>0</v>
      </c>
    </row>
    <row r="55" spans="2:15" s="22" customFormat="1" ht="30.6" customHeight="1" x14ac:dyDescent="0.3">
      <c r="B55" s="183">
        <v>14</v>
      </c>
      <c r="C55" s="139" t="s">
        <v>222</v>
      </c>
      <c r="D55" s="140">
        <f t="shared" ref="D55:J55" si="30">D53/(D53+D54+D52)</f>
        <v>1</v>
      </c>
      <c r="E55" s="140">
        <f t="shared" si="30"/>
        <v>1</v>
      </c>
      <c r="F55" s="140">
        <f t="shared" si="30"/>
        <v>1</v>
      </c>
      <c r="G55" s="140">
        <f t="shared" si="30"/>
        <v>1</v>
      </c>
      <c r="H55" s="140">
        <f t="shared" si="30"/>
        <v>1</v>
      </c>
      <c r="I55" s="140">
        <v>1</v>
      </c>
      <c r="J55" s="140">
        <f t="shared" si="30"/>
        <v>1</v>
      </c>
      <c r="K55" s="140">
        <v>1</v>
      </c>
      <c r="L55" s="140">
        <v>1</v>
      </c>
      <c r="M55" s="185">
        <v>1</v>
      </c>
      <c r="N55" s="140">
        <v>1</v>
      </c>
      <c r="O55" s="140">
        <f t="shared" ref="O55" si="31">O53/(O53+O54+O52)</f>
        <v>1</v>
      </c>
    </row>
    <row r="56" spans="2:15" s="22" customFormat="1" ht="30.6" customHeight="1" x14ac:dyDescent="0.3">
      <c r="B56" s="183">
        <v>15</v>
      </c>
      <c r="C56" s="139" t="s">
        <v>247</v>
      </c>
      <c r="D56" s="139">
        <v>0</v>
      </c>
      <c r="E56" s="139">
        <v>0</v>
      </c>
      <c r="F56" s="139">
        <v>0</v>
      </c>
      <c r="G56" s="139">
        <v>0</v>
      </c>
      <c r="H56" s="139">
        <v>0</v>
      </c>
      <c r="I56" s="139">
        <v>0</v>
      </c>
      <c r="J56" s="139">
        <v>0</v>
      </c>
      <c r="K56" s="139">
        <v>0</v>
      </c>
      <c r="L56" s="139">
        <v>0</v>
      </c>
      <c r="M56" s="184">
        <v>0</v>
      </c>
      <c r="N56" s="139">
        <v>0</v>
      </c>
      <c r="O56" s="139">
        <f>SUM(D56:M56)</f>
        <v>0</v>
      </c>
    </row>
    <row r="57" spans="2:15" s="22" customFormat="1" ht="30.6" customHeight="1" x14ac:dyDescent="0.3">
      <c r="B57" s="183">
        <v>15</v>
      </c>
      <c r="C57" s="139" t="s">
        <v>220</v>
      </c>
      <c r="D57" s="139">
        <v>0</v>
      </c>
      <c r="E57" s="139">
        <v>2</v>
      </c>
      <c r="F57" s="139">
        <v>3</v>
      </c>
      <c r="G57" s="139">
        <v>8</v>
      </c>
      <c r="H57" s="139">
        <v>0</v>
      </c>
      <c r="I57" s="139">
        <v>0</v>
      </c>
      <c r="J57" s="139">
        <v>0</v>
      </c>
      <c r="K57" s="139">
        <v>0</v>
      </c>
      <c r="L57" s="139">
        <v>0</v>
      </c>
      <c r="M57" s="184">
        <v>0</v>
      </c>
      <c r="N57" s="139">
        <v>0</v>
      </c>
      <c r="O57" s="139">
        <f t="shared" ref="O57:O58" si="32">SUM(D57:M57)</f>
        <v>13</v>
      </c>
    </row>
    <row r="58" spans="2:15" s="22" customFormat="1" ht="30.6" customHeight="1" x14ac:dyDescent="0.3">
      <c r="B58" s="183">
        <v>15</v>
      </c>
      <c r="C58" s="139" t="s">
        <v>248</v>
      </c>
      <c r="D58" s="139">
        <v>0</v>
      </c>
      <c r="E58" s="139">
        <v>0</v>
      </c>
      <c r="F58" s="139">
        <v>0</v>
      </c>
      <c r="G58" s="139">
        <v>1</v>
      </c>
      <c r="H58" s="139">
        <v>0</v>
      </c>
      <c r="I58" s="139">
        <v>0</v>
      </c>
      <c r="J58" s="139">
        <v>0</v>
      </c>
      <c r="K58" s="139">
        <v>0</v>
      </c>
      <c r="L58" s="139">
        <v>0</v>
      </c>
      <c r="M58" s="184">
        <v>0</v>
      </c>
      <c r="N58" s="139">
        <v>0</v>
      </c>
      <c r="O58" s="139">
        <f t="shared" si="32"/>
        <v>1</v>
      </c>
    </row>
    <row r="59" spans="2:15" s="22" customFormat="1" ht="30.6" customHeight="1" x14ac:dyDescent="0.3">
      <c r="B59" s="183">
        <v>15</v>
      </c>
      <c r="C59" s="139" t="s">
        <v>222</v>
      </c>
      <c r="D59" s="140">
        <v>1</v>
      </c>
      <c r="E59" s="140">
        <f t="shared" ref="E59:G59" si="33">E57/(E57+E58+E56)</f>
        <v>1</v>
      </c>
      <c r="F59" s="140">
        <f t="shared" si="33"/>
        <v>1</v>
      </c>
      <c r="G59" s="140">
        <f t="shared" si="33"/>
        <v>0.88888888888888884</v>
      </c>
      <c r="H59" s="140">
        <v>1</v>
      </c>
      <c r="I59" s="140">
        <v>1</v>
      </c>
      <c r="J59" s="140">
        <v>1</v>
      </c>
      <c r="K59" s="140">
        <v>1</v>
      </c>
      <c r="L59" s="140">
        <v>1</v>
      </c>
      <c r="M59" s="185">
        <v>1</v>
      </c>
      <c r="N59" s="140">
        <v>1</v>
      </c>
      <c r="O59" s="140">
        <f t="shared" ref="O59" si="34">O57/(O57+O58+O56)</f>
        <v>0.9285714285714286</v>
      </c>
    </row>
    <row r="60" spans="2:15" s="22" customFormat="1" ht="30.6" customHeight="1" x14ac:dyDescent="0.3">
      <c r="B60" s="183">
        <v>16</v>
      </c>
      <c r="C60" s="139" t="s">
        <v>247</v>
      </c>
      <c r="D60" s="139">
        <v>0</v>
      </c>
      <c r="E60" s="139">
        <v>0</v>
      </c>
      <c r="F60" s="139">
        <v>0</v>
      </c>
      <c r="G60" s="139">
        <v>2</v>
      </c>
      <c r="H60" s="139">
        <v>0</v>
      </c>
      <c r="I60" s="139">
        <v>0</v>
      </c>
      <c r="J60" s="139">
        <v>0</v>
      </c>
      <c r="K60" s="139">
        <v>0</v>
      </c>
      <c r="L60" s="139">
        <v>0</v>
      </c>
      <c r="M60" s="184">
        <v>0</v>
      </c>
      <c r="N60" s="139">
        <v>0</v>
      </c>
      <c r="O60" s="139">
        <f>SUM(D60:M60)</f>
        <v>2</v>
      </c>
    </row>
    <row r="61" spans="2:15" s="22" customFormat="1" ht="30.6" customHeight="1" x14ac:dyDescent="0.3">
      <c r="B61" s="183">
        <v>16</v>
      </c>
      <c r="C61" s="139" t="s">
        <v>220</v>
      </c>
      <c r="D61" s="139">
        <v>0</v>
      </c>
      <c r="E61" s="139">
        <v>2</v>
      </c>
      <c r="F61" s="139">
        <v>3</v>
      </c>
      <c r="G61" s="139">
        <v>6</v>
      </c>
      <c r="H61" s="139">
        <v>1</v>
      </c>
      <c r="I61" s="139">
        <v>0</v>
      </c>
      <c r="J61" s="139">
        <v>2</v>
      </c>
      <c r="K61" s="139">
        <v>0</v>
      </c>
      <c r="L61" s="139">
        <v>0</v>
      </c>
      <c r="M61" s="184">
        <v>0</v>
      </c>
      <c r="N61" s="139">
        <v>0</v>
      </c>
      <c r="O61" s="139">
        <f t="shared" ref="O61:O62" si="35">SUM(D61:M61)</f>
        <v>14</v>
      </c>
    </row>
    <row r="62" spans="2:15" s="22" customFormat="1" ht="30.6" customHeight="1" x14ac:dyDescent="0.3">
      <c r="B62" s="183">
        <v>16</v>
      </c>
      <c r="C62" s="139" t="s">
        <v>248</v>
      </c>
      <c r="D62" s="139">
        <v>0</v>
      </c>
      <c r="E62" s="139">
        <v>0</v>
      </c>
      <c r="F62" s="139">
        <v>0</v>
      </c>
      <c r="G62" s="139">
        <v>0</v>
      </c>
      <c r="H62" s="139">
        <v>0</v>
      </c>
      <c r="I62" s="139">
        <v>0</v>
      </c>
      <c r="J62" s="139">
        <v>0</v>
      </c>
      <c r="K62" s="139">
        <v>0</v>
      </c>
      <c r="L62" s="139">
        <v>0</v>
      </c>
      <c r="M62" s="184">
        <v>0</v>
      </c>
      <c r="N62" s="139">
        <v>0</v>
      </c>
      <c r="O62" s="139">
        <f t="shared" si="35"/>
        <v>0</v>
      </c>
    </row>
    <row r="63" spans="2:15" s="22" customFormat="1" ht="30.6" customHeight="1" x14ac:dyDescent="0.3">
      <c r="B63" s="183">
        <v>16</v>
      </c>
      <c r="C63" s="139" t="s">
        <v>222</v>
      </c>
      <c r="D63" s="140">
        <v>1</v>
      </c>
      <c r="E63" s="140">
        <f t="shared" ref="E63:J63" si="36">E61/(E61+E62+E60)</f>
        <v>1</v>
      </c>
      <c r="F63" s="140">
        <f t="shared" si="36"/>
        <v>1</v>
      </c>
      <c r="G63" s="140">
        <f t="shared" si="36"/>
        <v>0.75</v>
      </c>
      <c r="H63" s="140">
        <f t="shared" si="36"/>
        <v>1</v>
      </c>
      <c r="I63" s="140">
        <v>1</v>
      </c>
      <c r="J63" s="140">
        <f t="shared" si="36"/>
        <v>1</v>
      </c>
      <c r="K63" s="140">
        <v>1</v>
      </c>
      <c r="L63" s="140">
        <v>1</v>
      </c>
      <c r="M63" s="185">
        <v>1</v>
      </c>
      <c r="N63" s="140">
        <v>1</v>
      </c>
      <c r="O63" s="140">
        <f t="shared" ref="O63" si="37">O61/(O61+O62+O60)</f>
        <v>0.875</v>
      </c>
    </row>
    <row r="64" spans="2:15" s="22" customFormat="1" ht="30.6" customHeight="1" x14ac:dyDescent="0.3">
      <c r="B64" s="183">
        <v>17</v>
      </c>
      <c r="C64" s="139" t="s">
        <v>247</v>
      </c>
      <c r="D64" s="139">
        <v>0</v>
      </c>
      <c r="E64" s="139">
        <v>0</v>
      </c>
      <c r="F64" s="139">
        <v>1</v>
      </c>
      <c r="G64" s="139">
        <v>0</v>
      </c>
      <c r="H64" s="139">
        <v>0</v>
      </c>
      <c r="I64" s="139">
        <v>0</v>
      </c>
      <c r="J64" s="139">
        <v>0</v>
      </c>
      <c r="K64" s="139">
        <v>0</v>
      </c>
      <c r="L64" s="139">
        <v>0</v>
      </c>
      <c r="M64" s="184">
        <v>0</v>
      </c>
      <c r="N64" s="139">
        <v>0</v>
      </c>
      <c r="O64" s="139">
        <f>SUM(D64:M64)</f>
        <v>1</v>
      </c>
    </row>
    <row r="65" spans="1:15" s="22" customFormat="1" ht="30.6" customHeight="1" x14ac:dyDescent="0.3">
      <c r="B65" s="183">
        <v>17</v>
      </c>
      <c r="C65" s="139" t="s">
        <v>220</v>
      </c>
      <c r="D65" s="139">
        <v>0</v>
      </c>
      <c r="E65" s="139">
        <v>2</v>
      </c>
      <c r="F65" s="139">
        <v>3</v>
      </c>
      <c r="G65" s="139">
        <v>6</v>
      </c>
      <c r="H65" s="139">
        <v>2</v>
      </c>
      <c r="I65" s="139">
        <v>1</v>
      </c>
      <c r="J65" s="139">
        <v>1</v>
      </c>
      <c r="K65" s="139">
        <v>0</v>
      </c>
      <c r="L65" s="139">
        <v>0</v>
      </c>
      <c r="M65" s="184">
        <v>0</v>
      </c>
      <c r="N65" s="139">
        <v>0</v>
      </c>
      <c r="O65" s="139">
        <f t="shared" ref="O65:O66" si="38">SUM(D65:M65)</f>
        <v>15</v>
      </c>
    </row>
    <row r="66" spans="1:15" s="22" customFormat="1" ht="30.6" customHeight="1" x14ac:dyDescent="0.3">
      <c r="B66" s="183">
        <v>17</v>
      </c>
      <c r="C66" s="139" t="s">
        <v>248</v>
      </c>
      <c r="D66" s="139">
        <v>0</v>
      </c>
      <c r="E66" s="139">
        <v>1</v>
      </c>
      <c r="F66" s="139">
        <v>0</v>
      </c>
      <c r="G66" s="139">
        <v>1</v>
      </c>
      <c r="H66" s="139">
        <v>1</v>
      </c>
      <c r="I66" s="139">
        <v>0</v>
      </c>
      <c r="J66" s="139">
        <v>0</v>
      </c>
      <c r="K66" s="139">
        <v>0</v>
      </c>
      <c r="L66" s="139">
        <v>0</v>
      </c>
      <c r="M66" s="184">
        <v>0</v>
      </c>
      <c r="N66" s="139">
        <v>0</v>
      </c>
      <c r="O66" s="139">
        <f t="shared" si="38"/>
        <v>3</v>
      </c>
    </row>
    <row r="67" spans="1:15" s="22" customFormat="1" ht="30.6" customHeight="1" x14ac:dyDescent="0.3">
      <c r="B67" s="183">
        <v>17</v>
      </c>
      <c r="C67" s="139" t="s">
        <v>222</v>
      </c>
      <c r="D67" s="140">
        <v>1</v>
      </c>
      <c r="E67" s="140">
        <f t="shared" ref="E67:J67" si="39">E65/(E65+E66+E64)</f>
        <v>0.66666666666666663</v>
      </c>
      <c r="F67" s="140">
        <f t="shared" si="39"/>
        <v>0.75</v>
      </c>
      <c r="G67" s="140">
        <f t="shared" si="39"/>
        <v>0.8571428571428571</v>
      </c>
      <c r="H67" s="140">
        <f t="shared" si="39"/>
        <v>0.66666666666666663</v>
      </c>
      <c r="I67" s="140">
        <f t="shared" si="39"/>
        <v>1</v>
      </c>
      <c r="J67" s="140">
        <f t="shared" si="39"/>
        <v>1</v>
      </c>
      <c r="K67" s="140">
        <v>1</v>
      </c>
      <c r="L67" s="140">
        <v>1</v>
      </c>
      <c r="M67" s="185">
        <v>1</v>
      </c>
      <c r="N67" s="140">
        <v>1</v>
      </c>
      <c r="O67" s="140">
        <f t="shared" ref="O67" si="40">O65/(O65+O66+O64)</f>
        <v>0.78947368421052633</v>
      </c>
    </row>
    <row r="68" spans="1:15" ht="30.6" customHeight="1" x14ac:dyDescent="0.3">
      <c r="A68" s="22"/>
      <c r="B68" s="183">
        <v>18</v>
      </c>
      <c r="C68" s="139" t="s">
        <v>247</v>
      </c>
      <c r="D68" s="139">
        <v>0</v>
      </c>
      <c r="E68" s="139">
        <v>0</v>
      </c>
      <c r="F68" s="139">
        <v>0</v>
      </c>
      <c r="G68" s="139">
        <v>1</v>
      </c>
      <c r="H68" s="139">
        <v>0</v>
      </c>
      <c r="I68" s="139">
        <v>0</v>
      </c>
      <c r="J68" s="139">
        <v>0</v>
      </c>
      <c r="K68" s="139">
        <v>0</v>
      </c>
      <c r="L68" s="139">
        <v>0</v>
      </c>
      <c r="M68" s="184">
        <v>0</v>
      </c>
      <c r="N68" s="139">
        <v>0</v>
      </c>
      <c r="O68" s="139">
        <f>SUM(D68:M68)</f>
        <v>1</v>
      </c>
    </row>
    <row r="69" spans="1:15" ht="30.6" customHeight="1" x14ac:dyDescent="0.3">
      <c r="A69" s="22"/>
      <c r="B69" s="183">
        <v>18</v>
      </c>
      <c r="C69" s="141" t="s">
        <v>220</v>
      </c>
      <c r="D69" s="141">
        <v>0</v>
      </c>
      <c r="E69" s="141">
        <v>3</v>
      </c>
      <c r="F69" s="141">
        <v>4</v>
      </c>
      <c r="G69" s="141">
        <v>10</v>
      </c>
      <c r="H69" s="141">
        <v>0</v>
      </c>
      <c r="I69" s="141">
        <v>0</v>
      </c>
      <c r="J69" s="141">
        <v>1</v>
      </c>
      <c r="K69" s="141">
        <v>0</v>
      </c>
      <c r="L69" s="141">
        <v>0</v>
      </c>
      <c r="M69" s="195">
        <v>0</v>
      </c>
      <c r="N69" s="139">
        <v>0</v>
      </c>
      <c r="O69" s="139">
        <f>SUM(D69:M69)</f>
        <v>18</v>
      </c>
    </row>
    <row r="70" spans="1:15" ht="30.6" customHeight="1" x14ac:dyDescent="0.3">
      <c r="A70" s="22"/>
      <c r="B70" s="183">
        <v>18</v>
      </c>
      <c r="C70" s="139" t="s">
        <v>248</v>
      </c>
      <c r="D70" s="139">
        <v>0</v>
      </c>
      <c r="E70" s="139">
        <v>0</v>
      </c>
      <c r="F70" s="139">
        <v>1</v>
      </c>
      <c r="G70" s="139">
        <v>0</v>
      </c>
      <c r="H70" s="139">
        <v>0</v>
      </c>
      <c r="I70" s="139">
        <v>0</v>
      </c>
      <c r="J70" s="139">
        <v>0</v>
      </c>
      <c r="K70" s="139">
        <v>0</v>
      </c>
      <c r="L70" s="139">
        <v>0</v>
      </c>
      <c r="M70" s="184">
        <v>0</v>
      </c>
      <c r="N70" s="139">
        <v>0</v>
      </c>
      <c r="O70" s="139">
        <f>SUM(D70:M70)</f>
        <v>1</v>
      </c>
    </row>
    <row r="71" spans="1:15" ht="30.6" customHeight="1" x14ac:dyDescent="0.3">
      <c r="A71" s="22"/>
      <c r="B71" s="183">
        <v>18</v>
      </c>
      <c r="C71" s="139" t="s">
        <v>222</v>
      </c>
      <c r="D71" s="140">
        <v>1</v>
      </c>
      <c r="E71" s="140">
        <f>E69/(E69+E70+E68)</f>
        <v>1</v>
      </c>
      <c r="F71" s="140">
        <f>F69/(F69+F70+F68)</f>
        <v>0.8</v>
      </c>
      <c r="G71" s="140">
        <f>G69/(G69+G70+G68)</f>
        <v>0.90909090909090906</v>
      </c>
      <c r="H71" s="140">
        <v>1</v>
      </c>
      <c r="I71" s="140">
        <v>1</v>
      </c>
      <c r="J71" s="140">
        <f>J69/(J69+J70+J68)</f>
        <v>1</v>
      </c>
      <c r="K71" s="140">
        <v>1</v>
      </c>
      <c r="L71" s="140">
        <v>1</v>
      </c>
      <c r="M71" s="185">
        <v>1</v>
      </c>
      <c r="N71" s="140">
        <v>1</v>
      </c>
      <c r="O71" s="140">
        <f>O69/(O69+O70+O68)</f>
        <v>0.9</v>
      </c>
    </row>
    <row r="72" spans="1:15" ht="30.6" customHeight="1" x14ac:dyDescent="0.3">
      <c r="A72" s="22"/>
      <c r="B72" s="183">
        <v>19</v>
      </c>
      <c r="C72" s="139" t="s">
        <v>247</v>
      </c>
      <c r="D72" s="139">
        <v>0</v>
      </c>
      <c r="E72" s="139">
        <v>0</v>
      </c>
      <c r="F72" s="139">
        <v>0</v>
      </c>
      <c r="G72" s="139">
        <v>0</v>
      </c>
      <c r="H72" s="139">
        <v>0</v>
      </c>
      <c r="I72" s="139">
        <v>0</v>
      </c>
      <c r="J72" s="139">
        <v>0</v>
      </c>
      <c r="K72" s="139">
        <v>0</v>
      </c>
      <c r="L72" s="139">
        <v>0</v>
      </c>
      <c r="M72" s="184">
        <v>0</v>
      </c>
      <c r="N72" s="139">
        <v>0</v>
      </c>
      <c r="O72" s="139">
        <f>SUM(D72:M72)</f>
        <v>0</v>
      </c>
    </row>
    <row r="73" spans="1:15" ht="30.6" customHeight="1" x14ac:dyDescent="0.3">
      <c r="A73" s="22"/>
      <c r="B73" s="183">
        <v>19</v>
      </c>
      <c r="C73" s="139" t="s">
        <v>220</v>
      </c>
      <c r="D73" s="139">
        <v>0</v>
      </c>
      <c r="E73" s="139">
        <v>4</v>
      </c>
      <c r="F73" s="139">
        <v>4</v>
      </c>
      <c r="G73" s="139">
        <v>13</v>
      </c>
      <c r="H73" s="139">
        <v>0</v>
      </c>
      <c r="I73" s="139">
        <v>4</v>
      </c>
      <c r="J73" s="139">
        <v>2</v>
      </c>
      <c r="K73" s="139">
        <v>0</v>
      </c>
      <c r="L73" s="139">
        <v>4</v>
      </c>
      <c r="M73" s="184">
        <v>1</v>
      </c>
      <c r="N73" s="139">
        <v>0</v>
      </c>
      <c r="O73" s="139">
        <f>SUM(D73:M73)</f>
        <v>32</v>
      </c>
    </row>
    <row r="74" spans="1:15" ht="30.6" customHeight="1" x14ac:dyDescent="0.3">
      <c r="A74" s="22"/>
      <c r="B74" s="183">
        <v>19</v>
      </c>
      <c r="C74" s="139" t="s">
        <v>248</v>
      </c>
      <c r="D74" s="139">
        <v>0</v>
      </c>
      <c r="E74" s="139">
        <v>0</v>
      </c>
      <c r="F74" s="139">
        <v>0</v>
      </c>
      <c r="G74" s="139">
        <v>0</v>
      </c>
      <c r="H74" s="139">
        <v>0</v>
      </c>
      <c r="I74" s="139">
        <v>0</v>
      </c>
      <c r="J74" s="139">
        <v>0</v>
      </c>
      <c r="K74" s="139">
        <v>0</v>
      </c>
      <c r="L74" s="139">
        <v>0</v>
      </c>
      <c r="M74" s="184">
        <v>0</v>
      </c>
      <c r="N74" s="139">
        <v>0</v>
      </c>
      <c r="O74" s="139">
        <f>SUM(D74:N74)</f>
        <v>0</v>
      </c>
    </row>
    <row r="75" spans="1:15" ht="30.6" customHeight="1" x14ac:dyDescent="0.3">
      <c r="A75" s="22"/>
      <c r="B75" s="183">
        <v>19</v>
      </c>
      <c r="C75" s="190" t="s">
        <v>222</v>
      </c>
      <c r="D75" s="191">
        <v>1</v>
      </c>
      <c r="E75" s="191">
        <f>E73/(E73+E74+E72)</f>
        <v>1</v>
      </c>
      <c r="F75" s="191">
        <f>F73/(F73+F74+F72)</f>
        <v>1</v>
      </c>
      <c r="G75" s="191">
        <f>G73/(G73+G74+G72)</f>
        <v>1</v>
      </c>
      <c r="H75" s="191">
        <v>1</v>
      </c>
      <c r="I75" s="191">
        <f>I73/(I73+I74+I72)</f>
        <v>1</v>
      </c>
      <c r="J75" s="191">
        <f>J73/(J73+J74+J72)</f>
        <v>1</v>
      </c>
      <c r="K75" s="191">
        <v>1</v>
      </c>
      <c r="L75" s="191">
        <f>L73/(L73+L74+L72)</f>
        <v>1</v>
      </c>
      <c r="M75" s="192">
        <f>M73/(M73+M74+M72)</f>
        <v>1</v>
      </c>
      <c r="N75" s="140">
        <v>1</v>
      </c>
      <c r="O75" s="140">
        <f>O73/(O73+O74+O72)</f>
        <v>1</v>
      </c>
    </row>
    <row r="76" spans="1:15" ht="30.6" customHeight="1" x14ac:dyDescent="0.3">
      <c r="A76" s="22"/>
      <c r="B76" s="183">
        <v>20</v>
      </c>
      <c r="C76" s="139" t="s">
        <v>244</v>
      </c>
      <c r="D76" s="218">
        <v>0</v>
      </c>
      <c r="E76" s="218"/>
      <c r="F76" s="218">
        <v>0</v>
      </c>
      <c r="G76" s="218">
        <v>0</v>
      </c>
      <c r="H76" s="218">
        <v>0</v>
      </c>
      <c r="I76" s="218">
        <v>0</v>
      </c>
      <c r="J76" s="218">
        <v>0</v>
      </c>
      <c r="K76" s="218">
        <v>0</v>
      </c>
      <c r="L76" s="218">
        <v>0</v>
      </c>
      <c r="M76" s="219">
        <v>0</v>
      </c>
      <c r="N76" s="218">
        <v>0</v>
      </c>
      <c r="O76" s="218">
        <f>SUM(CompletionRate[[#This Row],[Sorting]:[Other]])</f>
        <v>0</v>
      </c>
    </row>
    <row r="77" spans="1:15" ht="30.6" customHeight="1" x14ac:dyDescent="0.3">
      <c r="A77" s="22"/>
      <c r="B77" s="183">
        <v>20</v>
      </c>
      <c r="C77" s="139" t="s">
        <v>220</v>
      </c>
      <c r="D77" s="218">
        <v>1</v>
      </c>
      <c r="E77" s="218">
        <v>10</v>
      </c>
      <c r="F77" s="218">
        <v>9</v>
      </c>
      <c r="G77" s="218">
        <v>3</v>
      </c>
      <c r="H77" s="218">
        <v>2</v>
      </c>
      <c r="I77" s="218">
        <v>2</v>
      </c>
      <c r="J77" s="218">
        <v>4</v>
      </c>
      <c r="K77" s="218">
        <v>0</v>
      </c>
      <c r="L77" s="218">
        <v>3</v>
      </c>
      <c r="M77" s="219">
        <v>6</v>
      </c>
      <c r="N77" s="218">
        <v>1</v>
      </c>
      <c r="O77" s="218">
        <f>SUM(CompletionRate[[#This Row],[Sorting]:[Other]])</f>
        <v>41</v>
      </c>
    </row>
    <row r="78" spans="1:15" ht="30.6" customHeight="1" x14ac:dyDescent="0.3">
      <c r="A78" s="22"/>
      <c r="B78" s="183">
        <v>20</v>
      </c>
      <c r="C78" s="139" t="s">
        <v>221</v>
      </c>
      <c r="D78" s="218">
        <v>0</v>
      </c>
      <c r="E78" s="218"/>
      <c r="F78" s="218">
        <v>0</v>
      </c>
      <c r="G78" s="218">
        <v>0</v>
      </c>
      <c r="H78" s="218">
        <v>0</v>
      </c>
      <c r="I78" s="218">
        <v>0</v>
      </c>
      <c r="J78" s="218">
        <v>0</v>
      </c>
      <c r="K78" s="218">
        <v>0</v>
      </c>
      <c r="L78" s="218">
        <v>0</v>
      </c>
      <c r="M78" s="219">
        <v>0</v>
      </c>
      <c r="N78" s="218">
        <v>0</v>
      </c>
      <c r="O78" s="218">
        <f>SUM(CompletionRate[[#This Row],[Sorting]:[Other]])</f>
        <v>0</v>
      </c>
    </row>
    <row r="79" spans="1:15" ht="30.6" customHeight="1" x14ac:dyDescent="0.3">
      <c r="A79" s="22"/>
      <c r="B79" s="189">
        <v>20</v>
      </c>
      <c r="C79" s="190" t="s">
        <v>222</v>
      </c>
      <c r="D79" s="191">
        <f>D77/(D77+D76+D78)</f>
        <v>1</v>
      </c>
      <c r="E79" s="191">
        <f t="shared" ref="E79:N79" si="41">E77/(E77+E76+E78)</f>
        <v>1</v>
      </c>
      <c r="F79" s="191">
        <f t="shared" si="41"/>
        <v>1</v>
      </c>
      <c r="G79" s="191">
        <f t="shared" si="41"/>
        <v>1</v>
      </c>
      <c r="H79" s="191">
        <f t="shared" si="41"/>
        <v>1</v>
      </c>
      <c r="I79" s="191">
        <f t="shared" si="41"/>
        <v>1</v>
      </c>
      <c r="J79" s="191">
        <f t="shared" si="41"/>
        <v>1</v>
      </c>
      <c r="K79" s="191">
        <v>1</v>
      </c>
      <c r="L79" s="191">
        <f t="shared" si="41"/>
        <v>1</v>
      </c>
      <c r="M79" s="191">
        <f t="shared" si="41"/>
        <v>1</v>
      </c>
      <c r="N79" s="191">
        <f t="shared" si="41"/>
        <v>1</v>
      </c>
      <c r="O79" s="191">
        <f>O77/(O77+O76+O78)</f>
        <v>1</v>
      </c>
    </row>
    <row r="80" spans="1:15" ht="30.6" customHeight="1" x14ac:dyDescent="0.3">
      <c r="A80" s="22"/>
      <c r="B80" s="189">
        <v>21</v>
      </c>
      <c r="C80" s="139" t="s">
        <v>244</v>
      </c>
      <c r="D80" s="218">
        <v>0</v>
      </c>
      <c r="E80" s="218">
        <v>0</v>
      </c>
      <c r="F80" s="218">
        <v>0</v>
      </c>
      <c r="G80" s="218">
        <v>0</v>
      </c>
      <c r="H80" s="218">
        <v>0</v>
      </c>
      <c r="I80" s="218">
        <v>0</v>
      </c>
      <c r="J80" s="218">
        <v>0</v>
      </c>
      <c r="K80" s="218">
        <v>0</v>
      </c>
      <c r="L80" s="218">
        <v>0</v>
      </c>
      <c r="M80" s="219">
        <v>0</v>
      </c>
      <c r="N80" s="218">
        <v>0</v>
      </c>
      <c r="O80" s="218">
        <f>SUM(CompletionRate[[#This Row],[Sorting]:[Other]])</f>
        <v>0</v>
      </c>
    </row>
    <row r="81" spans="1:21" ht="30.6" customHeight="1" x14ac:dyDescent="0.3">
      <c r="A81" s="22"/>
      <c r="B81" s="189">
        <v>21</v>
      </c>
      <c r="C81" s="139" t="s">
        <v>220</v>
      </c>
      <c r="D81" s="218">
        <v>3</v>
      </c>
      <c r="E81" s="218">
        <v>7</v>
      </c>
      <c r="F81" s="218">
        <v>17</v>
      </c>
      <c r="G81" s="218">
        <v>7</v>
      </c>
      <c r="H81" s="218">
        <v>1</v>
      </c>
      <c r="I81" s="218">
        <v>6</v>
      </c>
      <c r="J81" s="218">
        <v>1</v>
      </c>
      <c r="K81" s="218">
        <v>2</v>
      </c>
      <c r="L81" s="218">
        <v>13</v>
      </c>
      <c r="M81" s="219">
        <v>2</v>
      </c>
      <c r="N81" s="218">
        <v>8</v>
      </c>
      <c r="O81" s="218">
        <f>SUM(CompletionRate[[#This Row],[Sorting]:[Other]])</f>
        <v>67</v>
      </c>
      <c r="T81" s="10" t="s">
        <v>59</v>
      </c>
    </row>
    <row r="82" spans="1:21" ht="30.6" customHeight="1" x14ac:dyDescent="0.3">
      <c r="A82" s="22"/>
      <c r="B82" s="189">
        <v>21</v>
      </c>
      <c r="C82" s="139" t="s">
        <v>221</v>
      </c>
      <c r="D82" s="218">
        <v>0</v>
      </c>
      <c r="E82" s="218">
        <v>1</v>
      </c>
      <c r="F82" s="218">
        <v>0</v>
      </c>
      <c r="G82" s="218">
        <v>0</v>
      </c>
      <c r="H82" s="218">
        <v>0</v>
      </c>
      <c r="I82" s="218">
        <v>0</v>
      </c>
      <c r="J82" s="218">
        <v>0</v>
      </c>
      <c r="K82" s="218">
        <v>0</v>
      </c>
      <c r="L82" s="218">
        <v>0</v>
      </c>
      <c r="M82" s="219">
        <v>0</v>
      </c>
      <c r="N82" s="218">
        <v>0</v>
      </c>
      <c r="O82" s="218">
        <f>SUM(CompletionRate[[#This Row],[Sorting]:[Other]])</f>
        <v>1</v>
      </c>
      <c r="R82" s="10" t="s">
        <v>59</v>
      </c>
    </row>
    <row r="83" spans="1:21" ht="30.6" customHeight="1" x14ac:dyDescent="0.3">
      <c r="A83" s="22"/>
      <c r="B83" s="189">
        <v>21</v>
      </c>
      <c r="C83" s="190" t="s">
        <v>222</v>
      </c>
      <c r="D83" s="191">
        <f>D81/(D81+D80+D82)</f>
        <v>1</v>
      </c>
      <c r="E83" s="191">
        <f t="shared" ref="E83:O83" si="42">E81/(E81+E80+E82)</f>
        <v>0.875</v>
      </c>
      <c r="F83" s="191">
        <f t="shared" si="42"/>
        <v>1</v>
      </c>
      <c r="G83" s="191">
        <f t="shared" si="42"/>
        <v>1</v>
      </c>
      <c r="H83" s="191">
        <f t="shared" si="42"/>
        <v>1</v>
      </c>
      <c r="I83" s="191">
        <f t="shared" si="42"/>
        <v>1</v>
      </c>
      <c r="J83" s="191">
        <f t="shared" si="42"/>
        <v>1</v>
      </c>
      <c r="K83" s="191">
        <f t="shared" si="42"/>
        <v>1</v>
      </c>
      <c r="L83" s="191">
        <f t="shared" si="42"/>
        <v>1</v>
      </c>
      <c r="M83" s="191">
        <f t="shared" si="42"/>
        <v>1</v>
      </c>
      <c r="N83" s="191">
        <v>1</v>
      </c>
      <c r="O83" s="191">
        <f t="shared" si="42"/>
        <v>0.98529411764705888</v>
      </c>
      <c r="R83" s="10" t="s">
        <v>59</v>
      </c>
      <c r="U83" s="10" t="s">
        <v>59</v>
      </c>
    </row>
    <row r="84" spans="1:21" ht="33" customHeight="1" x14ac:dyDescent="0.3">
      <c r="A84" s="22"/>
      <c r="B84" s="254" t="s">
        <v>246</v>
      </c>
      <c r="C84" s="181" t="s">
        <v>244</v>
      </c>
      <c r="D84" s="181">
        <v>0</v>
      </c>
      <c r="E84" s="181">
        <v>1</v>
      </c>
      <c r="F84" s="181">
        <v>1</v>
      </c>
      <c r="G84" s="181">
        <v>9</v>
      </c>
      <c r="H84" s="181">
        <v>2</v>
      </c>
      <c r="I84" s="181">
        <v>0</v>
      </c>
      <c r="J84" s="181">
        <v>0</v>
      </c>
      <c r="K84" s="181">
        <v>1</v>
      </c>
      <c r="L84" s="181">
        <v>0</v>
      </c>
      <c r="M84" s="181">
        <v>0</v>
      </c>
      <c r="N84" s="181">
        <v>0</v>
      </c>
      <c r="O84" s="181">
        <v>14</v>
      </c>
    </row>
    <row r="85" spans="1:21" ht="33" customHeight="1" x14ac:dyDescent="0.3">
      <c r="A85" s="22"/>
      <c r="B85" s="254"/>
      <c r="C85" s="181" t="s">
        <v>220</v>
      </c>
      <c r="D85" s="181">
        <v>20</v>
      </c>
      <c r="E85" s="181">
        <v>102</v>
      </c>
      <c r="F85" s="181">
        <v>124</v>
      </c>
      <c r="G85" s="181">
        <v>192</v>
      </c>
      <c r="H85" s="181">
        <v>13</v>
      </c>
      <c r="I85" s="181">
        <v>19</v>
      </c>
      <c r="J85" s="181">
        <v>30</v>
      </c>
      <c r="K85" s="181">
        <v>13</v>
      </c>
      <c r="L85" s="181">
        <v>21</v>
      </c>
      <c r="M85" s="181">
        <v>13</v>
      </c>
      <c r="N85" s="181">
        <v>13</v>
      </c>
      <c r="O85" s="181">
        <v>560</v>
      </c>
      <c r="S85" s="10" t="s">
        <v>59</v>
      </c>
    </row>
    <row r="86" spans="1:21" ht="33" customHeight="1" x14ac:dyDescent="0.3">
      <c r="A86" s="22"/>
      <c r="B86" s="254"/>
      <c r="C86" s="181" t="s">
        <v>248</v>
      </c>
      <c r="D86" s="181">
        <v>1</v>
      </c>
      <c r="E86" s="181">
        <v>2</v>
      </c>
      <c r="F86" s="181">
        <v>2</v>
      </c>
      <c r="G86" s="181">
        <v>6</v>
      </c>
      <c r="H86" s="181">
        <v>3</v>
      </c>
      <c r="I86" s="181">
        <v>0</v>
      </c>
      <c r="J86" s="181">
        <v>0</v>
      </c>
      <c r="K86" s="181">
        <v>0</v>
      </c>
      <c r="L86" s="181">
        <v>0</v>
      </c>
      <c r="M86" s="181">
        <v>0</v>
      </c>
      <c r="N86" s="181">
        <v>0</v>
      </c>
      <c r="O86" s="181">
        <v>14</v>
      </c>
      <c r="R86" s="10" t="s">
        <v>59</v>
      </c>
    </row>
    <row r="87" spans="1:21" ht="33" customHeight="1" x14ac:dyDescent="0.3">
      <c r="A87" s="22"/>
      <c r="B87" s="254"/>
      <c r="C87" s="181" t="s">
        <v>222</v>
      </c>
      <c r="D87" s="217">
        <v>0.95238095238095233</v>
      </c>
      <c r="E87" s="217">
        <v>0.97142857142857142</v>
      </c>
      <c r="F87" s="217">
        <v>0.97637795275590555</v>
      </c>
      <c r="G87" s="217">
        <v>0.92753623188405798</v>
      </c>
      <c r="H87" s="217">
        <v>0.72222222222222221</v>
      </c>
      <c r="I87" s="217">
        <v>1</v>
      </c>
      <c r="J87" s="217">
        <v>1</v>
      </c>
      <c r="K87" s="217">
        <v>0.9285714285714286</v>
      </c>
      <c r="L87" s="217">
        <v>1</v>
      </c>
      <c r="M87" s="217">
        <v>1</v>
      </c>
      <c r="N87" s="217">
        <v>1</v>
      </c>
      <c r="O87" s="182">
        <v>0.95238095238095233</v>
      </c>
      <c r="P87" s="138"/>
      <c r="T87" s="10" t="s">
        <v>59</v>
      </c>
    </row>
    <row r="88" spans="1:21" x14ac:dyDescent="0.3">
      <c r="A88" s="22"/>
    </row>
    <row r="89" spans="1:21" x14ac:dyDescent="0.3">
      <c r="A89" s="22"/>
    </row>
    <row r="90" spans="1:21" x14ac:dyDescent="0.3">
      <c r="A90" s="22"/>
      <c r="Q90" s="22"/>
      <c r="R90" s="22"/>
      <c r="S90" s="22"/>
      <c r="T90" s="22"/>
      <c r="U90" s="22"/>
    </row>
    <row r="91" spans="1:21" x14ac:dyDescent="0.3">
      <c r="A91" s="22"/>
      <c r="H91" s="220"/>
    </row>
    <row r="92" spans="1:21" x14ac:dyDescent="0.3">
      <c r="H92" s="138"/>
    </row>
    <row r="93" spans="1:21" x14ac:dyDescent="0.3">
      <c r="L93" s="22" t="s">
        <v>59</v>
      </c>
    </row>
    <row r="95" spans="1:21" x14ac:dyDescent="0.3">
      <c r="S95" s="10" t="s">
        <v>59</v>
      </c>
    </row>
    <row r="98" spans="16:16" x14ac:dyDescent="0.3">
      <c r="P98" s="22" t="s">
        <v>59</v>
      </c>
    </row>
  </sheetData>
  <autoFilter ref="O3:O87" xr:uid="{68B3031E-2042-4EA1-B4E0-773D4414D314}"/>
  <mergeCells count="1">
    <mergeCell ref="B84:B87"/>
  </mergeCells>
  <conditionalFormatting sqref="C7:O7 C11:O11 C15:O15 C19:O19 C23:O23 C27:O27 C31:O31 C35:O35 C39:O39 C43:O43 C47:O47 C51:O51 C55:O55 C59:O59 C63:O63 C67:O67 C71:O71 C75:O75 C79:O79 C83:O83 B87:O87">
    <cfRule type="cellIs" dxfId="0" priority="4" operator="lessThan">
      <formula>0.909</formula>
    </cfRule>
  </conditionalFormatting>
  <pageMargins left="0.7" right="0.7" top="0.75" bottom="0.75" header="0.3" footer="0.3"/>
  <pageSetup paperSize="9" orientation="portrait" r:id="rId1"/>
  <legacyDrawing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9057BD-FC6B-4447-B63E-979E6076E117}">
  <dimension ref="A1:K234"/>
  <sheetViews>
    <sheetView topLeftCell="A212" zoomScale="129" zoomScaleNormal="130" workbookViewId="0">
      <selection activeCell="E7" sqref="E7"/>
    </sheetView>
  </sheetViews>
  <sheetFormatPr defaultRowHeight="14.4" x14ac:dyDescent="0.3"/>
  <cols>
    <col min="1" max="1" width="19" customWidth="1"/>
    <col min="2" max="2" width="12.21875" style="12" customWidth="1"/>
    <col min="3" max="3" width="8" style="12" customWidth="1"/>
    <col min="4" max="4" width="9.6640625" customWidth="1"/>
    <col min="5" max="5" width="12" customWidth="1"/>
    <col min="6" max="6" width="27.109375" customWidth="1"/>
  </cols>
  <sheetData>
    <row r="1" spans="1:11" ht="14.4" customHeight="1" x14ac:dyDescent="0.3">
      <c r="A1" s="3" t="s">
        <v>126</v>
      </c>
      <c r="B1" s="102" t="s">
        <v>193</v>
      </c>
      <c r="C1" s="102" t="s">
        <v>196</v>
      </c>
      <c r="D1" s="3" t="s">
        <v>194</v>
      </c>
      <c r="E1" s="3" t="s">
        <v>31</v>
      </c>
      <c r="F1" s="3" t="s">
        <v>197</v>
      </c>
    </row>
    <row r="2" spans="1:11" ht="14.4" customHeight="1" x14ac:dyDescent="0.3">
      <c r="A2" s="212" t="s">
        <v>53</v>
      </c>
      <c r="B2" s="201">
        <v>4</v>
      </c>
      <c r="C2" s="201">
        <v>2025</v>
      </c>
      <c r="D2" s="203">
        <v>1</v>
      </c>
      <c r="E2" s="203">
        <v>1</v>
      </c>
      <c r="F2" s="213">
        <v>2</v>
      </c>
    </row>
    <row r="3" spans="1:11" x14ac:dyDescent="0.3">
      <c r="A3" s="122" t="s">
        <v>90</v>
      </c>
      <c r="B3" s="114">
        <v>5</v>
      </c>
      <c r="C3" s="114">
        <v>2025</v>
      </c>
      <c r="D3" s="115">
        <v>1</v>
      </c>
      <c r="E3" s="203">
        <v>1</v>
      </c>
      <c r="F3" s="123">
        <v>6</v>
      </c>
    </row>
    <row r="4" spans="1:11" x14ac:dyDescent="0.3">
      <c r="A4" s="122" t="s">
        <v>88</v>
      </c>
      <c r="B4" s="114">
        <v>4</v>
      </c>
      <c r="C4" s="114">
        <v>2025</v>
      </c>
      <c r="D4" s="115">
        <v>1</v>
      </c>
      <c r="E4" s="203">
        <v>1</v>
      </c>
      <c r="F4" s="123">
        <v>1</v>
      </c>
    </row>
    <row r="5" spans="1:11" x14ac:dyDescent="0.3">
      <c r="A5" s="124" t="s">
        <v>63</v>
      </c>
      <c r="B5" s="114">
        <v>4</v>
      </c>
      <c r="C5" s="114">
        <v>2025</v>
      </c>
      <c r="D5" s="115">
        <v>1</v>
      </c>
      <c r="E5" s="203">
        <v>1</v>
      </c>
      <c r="F5" s="123">
        <v>0</v>
      </c>
    </row>
    <row r="6" spans="1:11" x14ac:dyDescent="0.3">
      <c r="A6" s="122" t="s">
        <v>9</v>
      </c>
      <c r="B6" s="116">
        <v>9</v>
      </c>
      <c r="C6" s="114">
        <v>2025</v>
      </c>
      <c r="D6" s="115">
        <v>1</v>
      </c>
      <c r="E6" s="203">
        <v>1</v>
      </c>
      <c r="F6" s="123">
        <v>0</v>
      </c>
    </row>
    <row r="7" spans="1:11" x14ac:dyDescent="0.3">
      <c r="A7" s="122" t="s">
        <v>14</v>
      </c>
      <c r="B7" s="114">
        <v>16</v>
      </c>
      <c r="C7" s="114">
        <v>2025</v>
      </c>
      <c r="D7" s="115">
        <v>1</v>
      </c>
      <c r="E7" s="203">
        <v>1</v>
      </c>
      <c r="F7" s="123">
        <v>6</v>
      </c>
      <c r="K7" t="s">
        <v>59</v>
      </c>
    </row>
    <row r="8" spans="1:11" x14ac:dyDescent="0.3">
      <c r="A8" s="122" t="s">
        <v>19</v>
      </c>
      <c r="B8" s="114">
        <v>17</v>
      </c>
      <c r="C8" s="114">
        <v>2025</v>
      </c>
      <c r="D8" s="115">
        <v>1</v>
      </c>
      <c r="E8" s="203">
        <v>1</v>
      </c>
      <c r="F8" s="123">
        <v>0</v>
      </c>
    </row>
    <row r="9" spans="1:11" x14ac:dyDescent="0.3">
      <c r="A9" s="122" t="s">
        <v>81</v>
      </c>
      <c r="B9" s="114">
        <v>3</v>
      </c>
      <c r="C9" s="114">
        <v>2025</v>
      </c>
      <c r="D9" s="115">
        <v>1</v>
      </c>
      <c r="E9" s="203">
        <v>1</v>
      </c>
      <c r="F9" s="123">
        <v>0</v>
      </c>
    </row>
    <row r="10" spans="1:11" ht="15" thickBot="1" x14ac:dyDescent="0.35">
      <c r="A10" s="125" t="s">
        <v>201</v>
      </c>
      <c r="B10" s="126">
        <v>23</v>
      </c>
      <c r="C10" s="127">
        <v>2025</v>
      </c>
      <c r="D10" s="128">
        <v>1</v>
      </c>
      <c r="E10" s="203">
        <v>1</v>
      </c>
      <c r="F10" s="179">
        <v>10</v>
      </c>
    </row>
    <row r="11" spans="1:11" x14ac:dyDescent="0.3">
      <c r="A11" s="118" t="s">
        <v>53</v>
      </c>
      <c r="B11" s="119">
        <v>4</v>
      </c>
      <c r="C11" s="119">
        <v>2025</v>
      </c>
      <c r="D11" s="120">
        <v>1</v>
      </c>
      <c r="E11" s="120">
        <v>2</v>
      </c>
      <c r="F11" s="121">
        <v>20</v>
      </c>
    </row>
    <row r="12" spans="1:11" x14ac:dyDescent="0.3">
      <c r="A12" s="122" t="s">
        <v>90</v>
      </c>
      <c r="B12" s="114">
        <v>5</v>
      </c>
      <c r="C12" s="114">
        <v>2025</v>
      </c>
      <c r="D12" s="115">
        <v>1</v>
      </c>
      <c r="E12" s="115">
        <v>2</v>
      </c>
      <c r="F12" s="123">
        <v>6</v>
      </c>
    </row>
    <row r="13" spans="1:11" x14ac:dyDescent="0.3">
      <c r="A13" s="122" t="s">
        <v>88</v>
      </c>
      <c r="B13" s="114">
        <v>4</v>
      </c>
      <c r="C13" s="114">
        <v>2025</v>
      </c>
      <c r="D13" s="115">
        <v>1</v>
      </c>
      <c r="E13" s="115">
        <v>2</v>
      </c>
      <c r="F13" s="123">
        <v>10</v>
      </c>
    </row>
    <row r="14" spans="1:11" x14ac:dyDescent="0.3">
      <c r="A14" s="124" t="s">
        <v>63</v>
      </c>
      <c r="B14" s="114">
        <v>4</v>
      </c>
      <c r="C14" s="114">
        <v>2025</v>
      </c>
      <c r="D14" s="115">
        <v>1</v>
      </c>
      <c r="E14" s="115">
        <v>2</v>
      </c>
      <c r="F14" s="123">
        <v>6</v>
      </c>
    </row>
    <row r="15" spans="1:11" x14ac:dyDescent="0.3">
      <c r="A15" s="122" t="s">
        <v>9</v>
      </c>
      <c r="B15" s="116">
        <v>9</v>
      </c>
      <c r="C15" s="114">
        <v>2025</v>
      </c>
      <c r="D15" s="115">
        <v>1</v>
      </c>
      <c r="E15" s="115">
        <v>2</v>
      </c>
      <c r="F15" s="123">
        <v>0</v>
      </c>
    </row>
    <row r="16" spans="1:11" x14ac:dyDescent="0.3">
      <c r="A16" s="122" t="s">
        <v>14</v>
      </c>
      <c r="B16" s="114">
        <v>16</v>
      </c>
      <c r="C16" s="114">
        <v>2025</v>
      </c>
      <c r="D16" s="115">
        <v>1</v>
      </c>
      <c r="E16" s="115">
        <v>2</v>
      </c>
      <c r="F16" s="123">
        <v>26</v>
      </c>
    </row>
    <row r="17" spans="1:6" x14ac:dyDescent="0.3">
      <c r="A17" s="122" t="s">
        <v>19</v>
      </c>
      <c r="B17" s="114">
        <v>17</v>
      </c>
      <c r="C17" s="114">
        <v>2025</v>
      </c>
      <c r="D17" s="115">
        <v>1</v>
      </c>
      <c r="E17" s="115">
        <v>2</v>
      </c>
      <c r="F17" s="123">
        <v>40</v>
      </c>
    </row>
    <row r="18" spans="1:6" x14ac:dyDescent="0.3">
      <c r="A18" s="122" t="s">
        <v>81</v>
      </c>
      <c r="B18" s="114">
        <v>3</v>
      </c>
      <c r="C18" s="114">
        <v>2025</v>
      </c>
      <c r="D18" s="115">
        <v>1</v>
      </c>
      <c r="E18" s="115">
        <v>2</v>
      </c>
      <c r="F18" s="123">
        <v>1</v>
      </c>
    </row>
    <row r="19" spans="1:6" ht="15" thickBot="1" x14ac:dyDescent="0.35">
      <c r="A19" s="125" t="s">
        <v>201</v>
      </c>
      <c r="B19" s="126">
        <v>23</v>
      </c>
      <c r="C19" s="127">
        <v>2025</v>
      </c>
      <c r="D19" s="128">
        <v>1</v>
      </c>
      <c r="E19" s="128">
        <v>2</v>
      </c>
      <c r="F19" s="180">
        <v>43</v>
      </c>
    </row>
    <row r="20" spans="1:6" x14ac:dyDescent="0.3">
      <c r="A20" s="118" t="s">
        <v>53</v>
      </c>
      <c r="B20" s="119">
        <v>4</v>
      </c>
      <c r="C20" s="119">
        <v>2025</v>
      </c>
      <c r="D20" s="120">
        <v>1</v>
      </c>
      <c r="E20" s="120">
        <v>3</v>
      </c>
      <c r="F20" s="121">
        <v>6</v>
      </c>
    </row>
    <row r="21" spans="1:6" x14ac:dyDescent="0.3">
      <c r="A21" s="122" t="s">
        <v>90</v>
      </c>
      <c r="B21" s="114">
        <v>5</v>
      </c>
      <c r="C21" s="114">
        <v>2025</v>
      </c>
      <c r="D21" s="115">
        <v>1</v>
      </c>
      <c r="E21" s="115">
        <v>3</v>
      </c>
      <c r="F21" s="123">
        <v>2</v>
      </c>
    </row>
    <row r="22" spans="1:6" x14ac:dyDescent="0.3">
      <c r="A22" s="122" t="s">
        <v>88</v>
      </c>
      <c r="B22" s="114">
        <v>4</v>
      </c>
      <c r="C22" s="114">
        <v>2025</v>
      </c>
      <c r="D22" s="115">
        <v>1</v>
      </c>
      <c r="E22" s="115">
        <v>3</v>
      </c>
      <c r="F22" s="123">
        <v>10</v>
      </c>
    </row>
    <row r="23" spans="1:6" x14ac:dyDescent="0.3">
      <c r="A23" s="124" t="s">
        <v>63</v>
      </c>
      <c r="B23" s="114">
        <v>4</v>
      </c>
      <c r="C23" s="114">
        <v>2025</v>
      </c>
      <c r="D23" s="115">
        <v>1</v>
      </c>
      <c r="E23" s="115">
        <v>3</v>
      </c>
      <c r="F23" s="123">
        <v>4</v>
      </c>
    </row>
    <row r="24" spans="1:6" x14ac:dyDescent="0.3">
      <c r="A24" s="122" t="s">
        <v>9</v>
      </c>
      <c r="B24" s="116">
        <v>9</v>
      </c>
      <c r="C24" s="114">
        <v>2025</v>
      </c>
      <c r="D24" s="115">
        <v>1</v>
      </c>
      <c r="E24" s="115">
        <v>3</v>
      </c>
      <c r="F24" s="123">
        <v>2</v>
      </c>
    </row>
    <row r="25" spans="1:6" x14ac:dyDescent="0.3">
      <c r="A25" s="122" t="s">
        <v>14</v>
      </c>
      <c r="B25" s="114">
        <v>16</v>
      </c>
      <c r="C25" s="114">
        <v>2025</v>
      </c>
      <c r="D25" s="115">
        <v>1</v>
      </c>
      <c r="E25" s="115">
        <v>3</v>
      </c>
      <c r="F25" s="123">
        <v>27</v>
      </c>
    </row>
    <row r="26" spans="1:6" x14ac:dyDescent="0.3">
      <c r="A26" s="122" t="s">
        <v>19</v>
      </c>
      <c r="B26" s="114">
        <v>17</v>
      </c>
      <c r="C26" s="114">
        <v>2025</v>
      </c>
      <c r="D26" s="115">
        <v>1</v>
      </c>
      <c r="E26" s="115">
        <v>3</v>
      </c>
      <c r="F26" s="123">
        <v>10</v>
      </c>
    </row>
    <row r="27" spans="1:6" x14ac:dyDescent="0.3">
      <c r="A27" s="122" t="s">
        <v>81</v>
      </c>
      <c r="B27" s="114">
        <v>3</v>
      </c>
      <c r="C27" s="114">
        <v>2025</v>
      </c>
      <c r="D27" s="115">
        <v>1</v>
      </c>
      <c r="E27" s="115">
        <v>3</v>
      </c>
      <c r="F27" s="123">
        <v>1</v>
      </c>
    </row>
    <row r="28" spans="1:6" ht="15" thickBot="1" x14ac:dyDescent="0.35">
      <c r="A28" s="125" t="s">
        <v>201</v>
      </c>
      <c r="B28" s="126">
        <v>23</v>
      </c>
      <c r="C28" s="127">
        <v>2025</v>
      </c>
      <c r="D28" s="128">
        <v>1</v>
      </c>
      <c r="E28" s="128">
        <v>3</v>
      </c>
      <c r="F28" s="179">
        <v>27</v>
      </c>
    </row>
    <row r="29" spans="1:6" x14ac:dyDescent="0.3">
      <c r="A29" s="118" t="s">
        <v>53</v>
      </c>
      <c r="B29" s="119">
        <v>4</v>
      </c>
      <c r="C29" s="119">
        <v>2025</v>
      </c>
      <c r="D29" s="120">
        <v>1</v>
      </c>
      <c r="E29" s="120">
        <v>4</v>
      </c>
      <c r="F29" s="121">
        <v>3</v>
      </c>
    </row>
    <row r="30" spans="1:6" x14ac:dyDescent="0.3">
      <c r="A30" s="122" t="s">
        <v>90</v>
      </c>
      <c r="B30" s="114">
        <v>5</v>
      </c>
      <c r="C30" s="114">
        <v>2025</v>
      </c>
      <c r="D30" s="115">
        <v>1</v>
      </c>
      <c r="E30" s="115">
        <v>4</v>
      </c>
      <c r="F30" s="123">
        <v>7</v>
      </c>
    </row>
    <row r="31" spans="1:6" x14ac:dyDescent="0.3">
      <c r="A31" s="122" t="s">
        <v>88</v>
      </c>
      <c r="B31" s="114">
        <v>4</v>
      </c>
      <c r="C31" s="114">
        <v>2025</v>
      </c>
      <c r="D31" s="115">
        <v>1</v>
      </c>
      <c r="E31" s="115">
        <v>4</v>
      </c>
      <c r="F31" s="123">
        <v>7</v>
      </c>
    </row>
    <row r="32" spans="1:6" x14ac:dyDescent="0.3">
      <c r="A32" s="124" t="s">
        <v>63</v>
      </c>
      <c r="B32" s="114">
        <v>4</v>
      </c>
      <c r="C32" s="114">
        <v>2025</v>
      </c>
      <c r="D32" s="115">
        <v>1</v>
      </c>
      <c r="E32" s="115">
        <v>4</v>
      </c>
      <c r="F32" s="123">
        <v>3</v>
      </c>
    </row>
    <row r="33" spans="1:6" x14ac:dyDescent="0.3">
      <c r="A33" s="122" t="s">
        <v>9</v>
      </c>
      <c r="B33" s="116">
        <v>9</v>
      </c>
      <c r="C33" s="114">
        <v>2025</v>
      </c>
      <c r="D33" s="115">
        <v>1</v>
      </c>
      <c r="E33" s="115">
        <v>4</v>
      </c>
      <c r="F33" s="123">
        <v>33</v>
      </c>
    </row>
    <row r="34" spans="1:6" x14ac:dyDescent="0.3">
      <c r="A34" s="122" t="s">
        <v>14</v>
      </c>
      <c r="B34" s="114">
        <v>16</v>
      </c>
      <c r="C34" s="114">
        <v>2025</v>
      </c>
      <c r="D34" s="115">
        <v>1</v>
      </c>
      <c r="E34" s="115">
        <v>4</v>
      </c>
      <c r="F34" s="123">
        <v>21</v>
      </c>
    </row>
    <row r="35" spans="1:6" x14ac:dyDescent="0.3">
      <c r="A35" s="122" t="s">
        <v>19</v>
      </c>
      <c r="B35" s="114">
        <v>17</v>
      </c>
      <c r="C35" s="114">
        <v>2025</v>
      </c>
      <c r="D35" s="115">
        <v>1</v>
      </c>
      <c r="E35" s="115">
        <v>4</v>
      </c>
      <c r="F35" s="123">
        <v>1</v>
      </c>
    </row>
    <row r="36" spans="1:6" x14ac:dyDescent="0.3">
      <c r="A36" s="122" t="s">
        <v>81</v>
      </c>
      <c r="B36" s="114">
        <v>3</v>
      </c>
      <c r="C36" s="114">
        <v>2025</v>
      </c>
      <c r="D36" s="115">
        <v>1</v>
      </c>
      <c r="E36" s="115">
        <v>4</v>
      </c>
      <c r="F36" s="123">
        <v>5</v>
      </c>
    </row>
    <row r="37" spans="1:6" ht="15" thickBot="1" x14ac:dyDescent="0.35">
      <c r="A37" s="125" t="s">
        <v>201</v>
      </c>
      <c r="B37" s="126">
        <v>23</v>
      </c>
      <c r="C37" s="127">
        <v>2025</v>
      </c>
      <c r="D37" s="128">
        <v>1</v>
      </c>
      <c r="E37" s="128">
        <v>4</v>
      </c>
      <c r="F37" s="179">
        <v>6</v>
      </c>
    </row>
    <row r="38" spans="1:6" x14ac:dyDescent="0.3">
      <c r="A38" s="167" t="s">
        <v>53</v>
      </c>
      <c r="B38" s="168">
        <v>4</v>
      </c>
      <c r="C38" s="168">
        <v>2025</v>
      </c>
      <c r="D38" s="169">
        <v>2</v>
      </c>
      <c r="E38" s="169">
        <v>6</v>
      </c>
      <c r="F38" s="170">
        <v>0</v>
      </c>
    </row>
    <row r="39" spans="1:6" x14ac:dyDescent="0.3">
      <c r="A39" s="171" t="s">
        <v>90</v>
      </c>
      <c r="B39" s="105">
        <v>5</v>
      </c>
      <c r="C39" s="105">
        <v>2025</v>
      </c>
      <c r="D39" s="106">
        <v>2</v>
      </c>
      <c r="E39" s="106">
        <v>6</v>
      </c>
      <c r="F39" s="172">
        <v>2</v>
      </c>
    </row>
    <row r="40" spans="1:6" x14ac:dyDescent="0.3">
      <c r="A40" s="171" t="s">
        <v>88</v>
      </c>
      <c r="B40" s="105">
        <v>4</v>
      </c>
      <c r="C40" s="105">
        <v>2025</v>
      </c>
      <c r="D40" s="106">
        <v>2</v>
      </c>
      <c r="E40" s="106">
        <v>6</v>
      </c>
      <c r="F40" s="172">
        <v>10</v>
      </c>
    </row>
    <row r="41" spans="1:6" x14ac:dyDescent="0.3">
      <c r="A41" s="173" t="s">
        <v>63</v>
      </c>
      <c r="B41" s="105">
        <v>4</v>
      </c>
      <c r="C41" s="105">
        <v>2025</v>
      </c>
      <c r="D41" s="106">
        <v>2</v>
      </c>
      <c r="E41" s="106">
        <v>6</v>
      </c>
      <c r="F41" s="172">
        <v>0</v>
      </c>
    </row>
    <row r="42" spans="1:6" x14ac:dyDescent="0.3">
      <c r="A42" s="171" t="s">
        <v>9</v>
      </c>
      <c r="B42" s="107">
        <v>9</v>
      </c>
      <c r="C42" s="105">
        <v>2025</v>
      </c>
      <c r="D42" s="106">
        <v>2</v>
      </c>
      <c r="E42" s="106">
        <v>6</v>
      </c>
      <c r="F42" s="172">
        <v>14</v>
      </c>
    </row>
    <row r="43" spans="1:6" x14ac:dyDescent="0.3">
      <c r="A43" s="171" t="s">
        <v>14</v>
      </c>
      <c r="B43" s="105">
        <v>16</v>
      </c>
      <c r="C43" s="105">
        <v>2025</v>
      </c>
      <c r="D43" s="106">
        <v>2</v>
      </c>
      <c r="E43" s="106">
        <v>6</v>
      </c>
      <c r="F43" s="172">
        <v>15</v>
      </c>
    </row>
    <row r="44" spans="1:6" x14ac:dyDescent="0.3">
      <c r="A44" s="171" t="s">
        <v>19</v>
      </c>
      <c r="B44" s="105">
        <v>17</v>
      </c>
      <c r="C44" s="105">
        <v>2025</v>
      </c>
      <c r="D44" s="106">
        <v>2</v>
      </c>
      <c r="E44" s="106">
        <v>6</v>
      </c>
      <c r="F44" s="172">
        <v>8</v>
      </c>
    </row>
    <row r="45" spans="1:6" x14ac:dyDescent="0.3">
      <c r="A45" s="171" t="s">
        <v>81</v>
      </c>
      <c r="B45" s="105">
        <v>3</v>
      </c>
      <c r="C45" s="105">
        <v>2025</v>
      </c>
      <c r="D45" s="106">
        <v>2</v>
      </c>
      <c r="E45" s="106">
        <v>6</v>
      </c>
      <c r="F45" s="172">
        <v>0</v>
      </c>
    </row>
    <row r="46" spans="1:6" ht="15" thickBot="1" x14ac:dyDescent="0.35">
      <c r="A46" s="174" t="s">
        <v>201</v>
      </c>
      <c r="B46" s="175">
        <v>23</v>
      </c>
      <c r="C46" s="176">
        <v>2025</v>
      </c>
      <c r="D46" s="177">
        <v>2</v>
      </c>
      <c r="E46" s="177">
        <v>6</v>
      </c>
      <c r="F46" s="178">
        <v>24</v>
      </c>
    </row>
    <row r="47" spans="1:6" x14ac:dyDescent="0.3">
      <c r="A47" s="167" t="s">
        <v>53</v>
      </c>
      <c r="B47" s="168">
        <v>4</v>
      </c>
      <c r="C47" s="168">
        <v>2025</v>
      </c>
      <c r="D47" s="169">
        <v>2</v>
      </c>
      <c r="E47" s="169">
        <v>7</v>
      </c>
      <c r="F47" s="170">
        <v>22</v>
      </c>
    </row>
    <row r="48" spans="1:6" x14ac:dyDescent="0.3">
      <c r="A48" s="171" t="s">
        <v>90</v>
      </c>
      <c r="B48" s="105">
        <v>5</v>
      </c>
      <c r="C48" s="105">
        <v>2025</v>
      </c>
      <c r="D48" s="106">
        <v>2</v>
      </c>
      <c r="E48" s="106">
        <v>7</v>
      </c>
      <c r="F48" s="172">
        <v>16</v>
      </c>
    </row>
    <row r="49" spans="1:6" x14ac:dyDescent="0.3">
      <c r="A49" s="171" t="s">
        <v>88</v>
      </c>
      <c r="B49" s="105">
        <v>4</v>
      </c>
      <c r="C49" s="105">
        <v>2025</v>
      </c>
      <c r="D49" s="106">
        <v>2</v>
      </c>
      <c r="E49" s="106">
        <v>7</v>
      </c>
      <c r="F49" s="172">
        <v>9</v>
      </c>
    </row>
    <row r="50" spans="1:6" x14ac:dyDescent="0.3">
      <c r="A50" s="173" t="s">
        <v>63</v>
      </c>
      <c r="B50" s="105">
        <v>4</v>
      </c>
      <c r="C50" s="105">
        <v>2025</v>
      </c>
      <c r="D50" s="106">
        <v>2</v>
      </c>
      <c r="E50" s="106">
        <v>7</v>
      </c>
      <c r="F50" s="172">
        <v>9</v>
      </c>
    </row>
    <row r="51" spans="1:6" x14ac:dyDescent="0.3">
      <c r="A51" s="171" t="s">
        <v>9</v>
      </c>
      <c r="B51" s="107">
        <v>9</v>
      </c>
      <c r="C51" s="105">
        <v>2025</v>
      </c>
      <c r="D51" s="106">
        <v>2</v>
      </c>
      <c r="E51" s="106">
        <v>7</v>
      </c>
      <c r="F51" s="172">
        <v>3</v>
      </c>
    </row>
    <row r="52" spans="1:6" x14ac:dyDescent="0.3">
      <c r="A52" s="171" t="s">
        <v>14</v>
      </c>
      <c r="B52" s="105">
        <v>16</v>
      </c>
      <c r="C52" s="105">
        <v>2025</v>
      </c>
      <c r="D52" s="106">
        <v>2</v>
      </c>
      <c r="E52" s="106">
        <v>7</v>
      </c>
      <c r="F52" s="172">
        <v>35</v>
      </c>
    </row>
    <row r="53" spans="1:6" x14ac:dyDescent="0.3">
      <c r="A53" s="171" t="s">
        <v>19</v>
      </c>
      <c r="B53" s="105">
        <v>17</v>
      </c>
      <c r="C53" s="105">
        <v>2025</v>
      </c>
      <c r="D53" s="106">
        <v>2</v>
      </c>
      <c r="E53" s="106">
        <v>7</v>
      </c>
      <c r="F53" s="172">
        <v>24</v>
      </c>
    </row>
    <row r="54" spans="1:6" x14ac:dyDescent="0.3">
      <c r="A54" s="171" t="s">
        <v>81</v>
      </c>
      <c r="B54" s="105">
        <v>3</v>
      </c>
      <c r="C54" s="105">
        <v>2025</v>
      </c>
      <c r="D54" s="106">
        <v>2</v>
      </c>
      <c r="E54" s="106">
        <v>7</v>
      </c>
      <c r="F54" s="172">
        <v>0</v>
      </c>
    </row>
    <row r="55" spans="1:6" ht="15" thickBot="1" x14ac:dyDescent="0.35">
      <c r="A55" s="174" t="s">
        <v>201</v>
      </c>
      <c r="B55" s="175">
        <v>23</v>
      </c>
      <c r="C55" s="176">
        <v>2025</v>
      </c>
      <c r="D55" s="177">
        <v>2</v>
      </c>
      <c r="E55" s="177">
        <v>7</v>
      </c>
      <c r="F55" s="178">
        <v>39</v>
      </c>
    </row>
    <row r="56" spans="1:6" x14ac:dyDescent="0.3">
      <c r="A56" s="167" t="s">
        <v>53</v>
      </c>
      <c r="B56" s="168">
        <v>4</v>
      </c>
      <c r="C56" s="168">
        <v>2025</v>
      </c>
      <c r="D56" s="169">
        <v>2</v>
      </c>
      <c r="E56" s="169">
        <v>8</v>
      </c>
      <c r="F56" s="170">
        <v>13</v>
      </c>
    </row>
    <row r="57" spans="1:6" x14ac:dyDescent="0.3">
      <c r="A57" s="171" t="s">
        <v>90</v>
      </c>
      <c r="B57" s="105">
        <v>5</v>
      </c>
      <c r="C57" s="105">
        <v>2025</v>
      </c>
      <c r="D57" s="106">
        <v>2</v>
      </c>
      <c r="E57" s="106">
        <v>8</v>
      </c>
      <c r="F57" s="172">
        <v>22</v>
      </c>
    </row>
    <row r="58" spans="1:6" x14ac:dyDescent="0.3">
      <c r="A58" s="171" t="s">
        <v>88</v>
      </c>
      <c r="B58" s="105">
        <v>4</v>
      </c>
      <c r="C58" s="105">
        <v>2025</v>
      </c>
      <c r="D58" s="106">
        <v>2</v>
      </c>
      <c r="E58" s="106">
        <v>8</v>
      </c>
      <c r="F58" s="172">
        <v>7</v>
      </c>
    </row>
    <row r="59" spans="1:6" x14ac:dyDescent="0.3">
      <c r="A59" s="173" t="s">
        <v>63</v>
      </c>
      <c r="B59" s="105">
        <v>4</v>
      </c>
      <c r="C59" s="105">
        <v>2025</v>
      </c>
      <c r="D59" s="106">
        <v>2</v>
      </c>
      <c r="E59" s="106">
        <v>8</v>
      </c>
      <c r="F59" s="172">
        <v>3</v>
      </c>
    </row>
    <row r="60" spans="1:6" x14ac:dyDescent="0.3">
      <c r="A60" s="171" t="s">
        <v>9</v>
      </c>
      <c r="B60" s="107">
        <v>9</v>
      </c>
      <c r="C60" s="105">
        <v>2025</v>
      </c>
      <c r="D60" s="106">
        <v>2</v>
      </c>
      <c r="E60" s="106">
        <v>8</v>
      </c>
      <c r="F60" s="172">
        <v>11</v>
      </c>
    </row>
    <row r="61" spans="1:6" x14ac:dyDescent="0.3">
      <c r="A61" s="171" t="s">
        <v>14</v>
      </c>
      <c r="B61" s="105">
        <v>16</v>
      </c>
      <c r="C61" s="105">
        <v>2025</v>
      </c>
      <c r="D61" s="106">
        <v>2</v>
      </c>
      <c r="E61" s="106">
        <v>8</v>
      </c>
      <c r="F61" s="172">
        <v>6</v>
      </c>
    </row>
    <row r="62" spans="1:6" x14ac:dyDescent="0.3">
      <c r="A62" s="171" t="s">
        <v>19</v>
      </c>
      <c r="B62" s="105">
        <v>17</v>
      </c>
      <c r="C62" s="105">
        <v>2025</v>
      </c>
      <c r="D62" s="106">
        <v>2</v>
      </c>
      <c r="E62" s="106">
        <v>8</v>
      </c>
      <c r="F62" s="172">
        <v>7</v>
      </c>
    </row>
    <row r="63" spans="1:6" x14ac:dyDescent="0.3">
      <c r="A63" s="171" t="s">
        <v>81</v>
      </c>
      <c r="B63" s="105">
        <v>3</v>
      </c>
      <c r="C63" s="105">
        <v>2025</v>
      </c>
      <c r="D63" s="106">
        <v>2</v>
      </c>
      <c r="E63" s="106">
        <v>8</v>
      </c>
      <c r="F63" s="172">
        <v>3</v>
      </c>
    </row>
    <row r="64" spans="1:6" ht="15" thickBot="1" x14ac:dyDescent="0.35">
      <c r="A64" s="174" t="s">
        <v>201</v>
      </c>
      <c r="B64" s="175">
        <v>23</v>
      </c>
      <c r="C64" s="176">
        <v>2025</v>
      </c>
      <c r="D64" s="177">
        <v>2</v>
      </c>
      <c r="E64" s="177">
        <v>8</v>
      </c>
      <c r="F64" s="178">
        <v>16</v>
      </c>
    </row>
    <row r="65" spans="1:6" x14ac:dyDescent="0.3">
      <c r="A65" s="167" t="s">
        <v>53</v>
      </c>
      <c r="B65" s="168">
        <v>4</v>
      </c>
      <c r="C65" s="168">
        <v>2025</v>
      </c>
      <c r="D65" s="169">
        <v>2</v>
      </c>
      <c r="E65" s="169">
        <v>9</v>
      </c>
      <c r="F65" s="170">
        <v>7</v>
      </c>
    </row>
    <row r="66" spans="1:6" x14ac:dyDescent="0.3">
      <c r="A66" s="171" t="s">
        <v>90</v>
      </c>
      <c r="B66" s="105">
        <v>5</v>
      </c>
      <c r="C66" s="105">
        <v>2025</v>
      </c>
      <c r="D66" s="106">
        <v>2</v>
      </c>
      <c r="E66" s="106">
        <v>9</v>
      </c>
      <c r="F66" s="172">
        <v>12</v>
      </c>
    </row>
    <row r="67" spans="1:6" x14ac:dyDescent="0.3">
      <c r="A67" s="171" t="s">
        <v>88</v>
      </c>
      <c r="B67" s="105">
        <v>4</v>
      </c>
      <c r="C67" s="105">
        <v>2025</v>
      </c>
      <c r="D67" s="106">
        <v>2</v>
      </c>
      <c r="E67" s="106">
        <v>9</v>
      </c>
      <c r="F67" s="172">
        <v>3</v>
      </c>
    </row>
    <row r="68" spans="1:6" x14ac:dyDescent="0.3">
      <c r="A68" s="173" t="s">
        <v>63</v>
      </c>
      <c r="B68" s="105">
        <v>4</v>
      </c>
      <c r="C68" s="105">
        <v>2025</v>
      </c>
      <c r="D68" s="106">
        <v>2</v>
      </c>
      <c r="E68" s="106">
        <v>9</v>
      </c>
      <c r="F68" s="172">
        <v>0</v>
      </c>
    </row>
    <row r="69" spans="1:6" x14ac:dyDescent="0.3">
      <c r="A69" s="171" t="s">
        <v>9</v>
      </c>
      <c r="B69" s="107">
        <v>9</v>
      </c>
      <c r="C69" s="105">
        <v>2025</v>
      </c>
      <c r="D69" s="106">
        <v>2</v>
      </c>
      <c r="E69" s="106">
        <v>9</v>
      </c>
      <c r="F69" s="172">
        <v>9</v>
      </c>
    </row>
    <row r="70" spans="1:6" x14ac:dyDescent="0.3">
      <c r="A70" s="171" t="s">
        <v>14</v>
      </c>
      <c r="B70" s="105">
        <v>16</v>
      </c>
      <c r="C70" s="105">
        <v>2025</v>
      </c>
      <c r="D70" s="106">
        <v>2</v>
      </c>
      <c r="E70" s="106">
        <v>9</v>
      </c>
      <c r="F70" s="172">
        <v>8</v>
      </c>
    </row>
    <row r="71" spans="1:6" x14ac:dyDescent="0.3">
      <c r="A71" s="171" t="s">
        <v>19</v>
      </c>
      <c r="B71" s="105">
        <v>17</v>
      </c>
      <c r="C71" s="105">
        <v>2025</v>
      </c>
      <c r="D71" s="106">
        <v>2</v>
      </c>
      <c r="E71" s="106">
        <v>9</v>
      </c>
      <c r="F71" s="172">
        <v>16</v>
      </c>
    </row>
    <row r="72" spans="1:6" x14ac:dyDescent="0.3">
      <c r="A72" s="171" t="s">
        <v>81</v>
      </c>
      <c r="B72" s="105">
        <v>3</v>
      </c>
      <c r="C72" s="105">
        <v>2025</v>
      </c>
      <c r="D72" s="106">
        <v>2</v>
      </c>
      <c r="E72" s="106">
        <v>9</v>
      </c>
      <c r="F72" s="172">
        <v>0</v>
      </c>
    </row>
    <row r="73" spans="1:6" ht="15" thickBot="1" x14ac:dyDescent="0.35">
      <c r="A73" s="174" t="s">
        <v>201</v>
      </c>
      <c r="B73" s="175">
        <v>23</v>
      </c>
      <c r="C73" s="176">
        <v>2025</v>
      </c>
      <c r="D73" s="177">
        <v>2</v>
      </c>
      <c r="E73" s="177">
        <v>9</v>
      </c>
      <c r="F73" s="178">
        <v>11</v>
      </c>
    </row>
    <row r="74" spans="1:6" x14ac:dyDescent="0.3">
      <c r="A74" s="142" t="s">
        <v>53</v>
      </c>
      <c r="B74" s="143">
        <v>4</v>
      </c>
      <c r="C74" s="143">
        <v>2025</v>
      </c>
      <c r="D74" s="144">
        <v>3</v>
      </c>
      <c r="E74" s="144">
        <v>10</v>
      </c>
      <c r="F74" s="145">
        <v>9</v>
      </c>
    </row>
    <row r="75" spans="1:6" x14ac:dyDescent="0.3">
      <c r="A75" s="146" t="s">
        <v>90</v>
      </c>
      <c r="B75" s="108">
        <v>5</v>
      </c>
      <c r="C75" s="108">
        <v>2025</v>
      </c>
      <c r="D75" s="109">
        <v>3</v>
      </c>
      <c r="E75" s="109">
        <v>10</v>
      </c>
      <c r="F75" s="147">
        <v>4</v>
      </c>
    </row>
    <row r="76" spans="1:6" x14ac:dyDescent="0.3">
      <c r="A76" s="146" t="s">
        <v>88</v>
      </c>
      <c r="B76" s="108">
        <v>4</v>
      </c>
      <c r="C76" s="108">
        <v>2025</v>
      </c>
      <c r="D76" s="109">
        <v>3</v>
      </c>
      <c r="E76" s="109">
        <v>10</v>
      </c>
      <c r="F76" s="147">
        <v>11</v>
      </c>
    </row>
    <row r="77" spans="1:6" x14ac:dyDescent="0.3">
      <c r="A77" s="148" t="s">
        <v>63</v>
      </c>
      <c r="B77" s="108">
        <v>4</v>
      </c>
      <c r="C77" s="108">
        <v>2025</v>
      </c>
      <c r="D77" s="109">
        <v>3</v>
      </c>
      <c r="E77" s="109">
        <v>10</v>
      </c>
      <c r="F77" s="147">
        <v>0</v>
      </c>
    </row>
    <row r="78" spans="1:6" x14ac:dyDescent="0.3">
      <c r="A78" s="146" t="s">
        <v>9</v>
      </c>
      <c r="B78" s="110">
        <v>9</v>
      </c>
      <c r="C78" s="108">
        <v>2025</v>
      </c>
      <c r="D78" s="109">
        <v>3</v>
      </c>
      <c r="E78" s="109">
        <v>10</v>
      </c>
      <c r="F78" s="147">
        <v>6</v>
      </c>
    </row>
    <row r="79" spans="1:6" x14ac:dyDescent="0.3">
      <c r="A79" s="146" t="s">
        <v>14</v>
      </c>
      <c r="B79" s="108">
        <v>16</v>
      </c>
      <c r="C79" s="108">
        <v>2025</v>
      </c>
      <c r="D79" s="109">
        <v>3</v>
      </c>
      <c r="E79" s="109">
        <v>10</v>
      </c>
      <c r="F79" s="147">
        <v>6</v>
      </c>
    </row>
    <row r="80" spans="1:6" x14ac:dyDescent="0.3">
      <c r="A80" s="146" t="s">
        <v>19</v>
      </c>
      <c r="B80" s="108">
        <v>17</v>
      </c>
      <c r="C80" s="108">
        <v>2025</v>
      </c>
      <c r="D80" s="109">
        <v>3</v>
      </c>
      <c r="E80" s="109">
        <v>10</v>
      </c>
      <c r="F80" s="147">
        <v>0</v>
      </c>
    </row>
    <row r="81" spans="1:6" x14ac:dyDescent="0.3">
      <c r="A81" s="146" t="s">
        <v>81</v>
      </c>
      <c r="B81" s="108">
        <v>3</v>
      </c>
      <c r="C81" s="108">
        <v>2025</v>
      </c>
      <c r="D81" s="109">
        <v>3</v>
      </c>
      <c r="E81" s="109">
        <v>10</v>
      </c>
      <c r="F81" s="147">
        <v>6</v>
      </c>
    </row>
    <row r="82" spans="1:6" ht="15" thickBot="1" x14ac:dyDescent="0.35">
      <c r="A82" s="149" t="s">
        <v>201</v>
      </c>
      <c r="B82" s="150">
        <v>23</v>
      </c>
      <c r="C82" s="151">
        <v>2025</v>
      </c>
      <c r="D82" s="152">
        <v>3</v>
      </c>
      <c r="E82" s="152">
        <v>10</v>
      </c>
      <c r="F82" s="153">
        <v>7</v>
      </c>
    </row>
    <row r="83" spans="1:6" x14ac:dyDescent="0.3">
      <c r="A83" s="142" t="s">
        <v>53</v>
      </c>
      <c r="B83" s="143">
        <v>4</v>
      </c>
      <c r="C83" s="143">
        <v>2025</v>
      </c>
      <c r="D83" s="144">
        <v>3</v>
      </c>
      <c r="E83" s="144">
        <v>11</v>
      </c>
      <c r="F83" s="145">
        <v>21</v>
      </c>
    </row>
    <row r="84" spans="1:6" x14ac:dyDescent="0.3">
      <c r="A84" s="146" t="s">
        <v>90</v>
      </c>
      <c r="B84" s="108">
        <v>5</v>
      </c>
      <c r="C84" s="108">
        <v>2025</v>
      </c>
      <c r="D84" s="109">
        <v>3</v>
      </c>
      <c r="E84" s="109">
        <v>11</v>
      </c>
      <c r="F84" s="147">
        <v>3</v>
      </c>
    </row>
    <row r="85" spans="1:6" x14ac:dyDescent="0.3">
      <c r="A85" s="146" t="s">
        <v>88</v>
      </c>
      <c r="B85" s="108">
        <v>4</v>
      </c>
      <c r="C85" s="108">
        <v>2025</v>
      </c>
      <c r="D85" s="109">
        <v>3</v>
      </c>
      <c r="E85" s="109">
        <v>11</v>
      </c>
      <c r="F85" s="147">
        <v>7</v>
      </c>
    </row>
    <row r="86" spans="1:6" x14ac:dyDescent="0.3">
      <c r="A86" s="148" t="s">
        <v>63</v>
      </c>
      <c r="B86" s="108">
        <v>4</v>
      </c>
      <c r="C86" s="108">
        <v>2025</v>
      </c>
      <c r="D86" s="109">
        <v>3</v>
      </c>
      <c r="E86" s="109">
        <v>11</v>
      </c>
      <c r="F86" s="147">
        <v>2</v>
      </c>
    </row>
    <row r="87" spans="1:6" x14ac:dyDescent="0.3">
      <c r="A87" s="146" t="s">
        <v>9</v>
      </c>
      <c r="B87" s="110">
        <v>9</v>
      </c>
      <c r="C87" s="108">
        <v>2025</v>
      </c>
      <c r="D87" s="109">
        <v>3</v>
      </c>
      <c r="E87" s="109">
        <v>11</v>
      </c>
      <c r="F87" s="147">
        <v>4</v>
      </c>
    </row>
    <row r="88" spans="1:6" x14ac:dyDescent="0.3">
      <c r="A88" s="146" t="s">
        <v>14</v>
      </c>
      <c r="B88" s="108">
        <v>16</v>
      </c>
      <c r="C88" s="108">
        <v>2025</v>
      </c>
      <c r="D88" s="109">
        <v>3</v>
      </c>
      <c r="E88" s="109">
        <v>11</v>
      </c>
      <c r="F88" s="147">
        <v>11</v>
      </c>
    </row>
    <row r="89" spans="1:6" x14ac:dyDescent="0.3">
      <c r="A89" s="146" t="s">
        <v>19</v>
      </c>
      <c r="B89" s="108">
        <v>17</v>
      </c>
      <c r="C89" s="108">
        <v>2025</v>
      </c>
      <c r="D89" s="109">
        <v>3</v>
      </c>
      <c r="E89" s="109">
        <v>11</v>
      </c>
      <c r="F89" s="147">
        <v>15</v>
      </c>
    </row>
    <row r="90" spans="1:6" x14ac:dyDescent="0.3">
      <c r="A90" s="146" t="s">
        <v>81</v>
      </c>
      <c r="B90" s="108">
        <v>3</v>
      </c>
      <c r="C90" s="108">
        <v>2025</v>
      </c>
      <c r="D90" s="109">
        <v>3</v>
      </c>
      <c r="E90" s="109">
        <v>11</v>
      </c>
      <c r="F90" s="147">
        <v>6</v>
      </c>
    </row>
    <row r="91" spans="1:6" ht="15" thickBot="1" x14ac:dyDescent="0.35">
      <c r="A91" s="149" t="s">
        <v>201</v>
      </c>
      <c r="B91" s="150">
        <v>23</v>
      </c>
      <c r="C91" s="151">
        <v>2025</v>
      </c>
      <c r="D91" s="152">
        <v>3</v>
      </c>
      <c r="E91" s="152">
        <v>11</v>
      </c>
      <c r="F91" s="153">
        <v>17</v>
      </c>
    </row>
    <row r="92" spans="1:6" x14ac:dyDescent="0.3">
      <c r="A92" s="142" t="s">
        <v>53</v>
      </c>
      <c r="B92" s="143">
        <v>4</v>
      </c>
      <c r="C92" s="143">
        <v>2025</v>
      </c>
      <c r="D92" s="144">
        <v>3</v>
      </c>
      <c r="E92" s="144">
        <v>12</v>
      </c>
      <c r="F92" s="145">
        <v>7</v>
      </c>
    </row>
    <row r="93" spans="1:6" x14ac:dyDescent="0.3">
      <c r="A93" s="146" t="s">
        <v>90</v>
      </c>
      <c r="B93" s="108">
        <v>5</v>
      </c>
      <c r="C93" s="108">
        <v>2025</v>
      </c>
      <c r="D93" s="109">
        <v>3</v>
      </c>
      <c r="E93" s="109">
        <v>12</v>
      </c>
      <c r="F93" s="147">
        <v>3</v>
      </c>
    </row>
    <row r="94" spans="1:6" x14ac:dyDescent="0.3">
      <c r="A94" s="146" t="s">
        <v>88</v>
      </c>
      <c r="B94" s="108">
        <v>4</v>
      </c>
      <c r="C94" s="108">
        <v>2025</v>
      </c>
      <c r="D94" s="109">
        <v>3</v>
      </c>
      <c r="E94" s="109">
        <v>12</v>
      </c>
      <c r="F94" s="147">
        <v>8</v>
      </c>
    </row>
    <row r="95" spans="1:6" x14ac:dyDescent="0.3">
      <c r="A95" s="148" t="s">
        <v>63</v>
      </c>
      <c r="B95" s="108">
        <v>4</v>
      </c>
      <c r="C95" s="108">
        <v>2025</v>
      </c>
      <c r="D95" s="109">
        <v>3</v>
      </c>
      <c r="E95" s="109">
        <v>12</v>
      </c>
      <c r="F95" s="147">
        <v>22</v>
      </c>
    </row>
    <row r="96" spans="1:6" x14ac:dyDescent="0.3">
      <c r="A96" s="146" t="s">
        <v>9</v>
      </c>
      <c r="B96" s="110">
        <v>9</v>
      </c>
      <c r="C96" s="108">
        <v>2025</v>
      </c>
      <c r="D96" s="109">
        <v>3</v>
      </c>
      <c r="E96" s="109">
        <v>12</v>
      </c>
      <c r="F96" s="147">
        <v>18</v>
      </c>
    </row>
    <row r="97" spans="1:6" x14ac:dyDescent="0.3">
      <c r="A97" s="146" t="s">
        <v>14</v>
      </c>
      <c r="B97" s="108">
        <v>16</v>
      </c>
      <c r="C97" s="108">
        <v>2025</v>
      </c>
      <c r="D97" s="109">
        <v>3</v>
      </c>
      <c r="E97" s="109">
        <v>12</v>
      </c>
      <c r="F97" s="147">
        <v>34</v>
      </c>
    </row>
    <row r="98" spans="1:6" x14ac:dyDescent="0.3">
      <c r="A98" s="146" t="s">
        <v>19</v>
      </c>
      <c r="B98" s="108">
        <v>17</v>
      </c>
      <c r="C98" s="108">
        <v>2025</v>
      </c>
      <c r="D98" s="109">
        <v>3</v>
      </c>
      <c r="E98" s="109">
        <v>12</v>
      </c>
      <c r="F98" s="147">
        <v>0</v>
      </c>
    </row>
    <row r="99" spans="1:6" x14ac:dyDescent="0.3">
      <c r="A99" s="146" t="s">
        <v>81</v>
      </c>
      <c r="B99" s="108">
        <v>3</v>
      </c>
      <c r="C99" s="108">
        <v>2025</v>
      </c>
      <c r="D99" s="109">
        <v>3</v>
      </c>
      <c r="E99" s="109">
        <v>12</v>
      </c>
      <c r="F99" s="147">
        <v>3</v>
      </c>
    </row>
    <row r="100" spans="1:6" ht="15" thickBot="1" x14ac:dyDescent="0.35">
      <c r="A100" s="149" t="s">
        <v>201</v>
      </c>
      <c r="B100" s="150">
        <v>23</v>
      </c>
      <c r="C100" s="151">
        <v>2025</v>
      </c>
      <c r="D100" s="152">
        <v>3</v>
      </c>
      <c r="E100" s="152">
        <v>12</v>
      </c>
      <c r="F100" s="153">
        <v>28</v>
      </c>
    </row>
    <row r="101" spans="1:6" x14ac:dyDescent="0.3">
      <c r="A101" s="142" t="s">
        <v>53</v>
      </c>
      <c r="B101" s="143">
        <v>4</v>
      </c>
      <c r="C101" s="143">
        <v>2025</v>
      </c>
      <c r="D101" s="144">
        <v>3</v>
      </c>
      <c r="E101" s="144">
        <v>13</v>
      </c>
      <c r="F101" s="145">
        <v>9</v>
      </c>
    </row>
    <row r="102" spans="1:6" x14ac:dyDescent="0.3">
      <c r="A102" s="146" t="s">
        <v>90</v>
      </c>
      <c r="B102" s="108">
        <v>5</v>
      </c>
      <c r="C102" s="108">
        <v>2025</v>
      </c>
      <c r="D102" s="109">
        <v>3</v>
      </c>
      <c r="E102" s="109">
        <v>13</v>
      </c>
      <c r="F102" s="147">
        <v>7</v>
      </c>
    </row>
    <row r="103" spans="1:6" x14ac:dyDescent="0.3">
      <c r="A103" s="146" t="s">
        <v>88</v>
      </c>
      <c r="B103" s="108">
        <v>4</v>
      </c>
      <c r="C103" s="108">
        <v>2025</v>
      </c>
      <c r="D103" s="109">
        <v>3</v>
      </c>
      <c r="E103" s="109">
        <v>13</v>
      </c>
      <c r="F103" s="147">
        <v>0</v>
      </c>
    </row>
    <row r="104" spans="1:6" x14ac:dyDescent="0.3">
      <c r="A104" s="148" t="s">
        <v>63</v>
      </c>
      <c r="B104" s="108">
        <v>4</v>
      </c>
      <c r="C104" s="108">
        <v>2025</v>
      </c>
      <c r="D104" s="109">
        <v>3</v>
      </c>
      <c r="E104" s="109">
        <v>13</v>
      </c>
      <c r="F104" s="147">
        <v>0</v>
      </c>
    </row>
    <row r="105" spans="1:6" x14ac:dyDescent="0.3">
      <c r="A105" s="146" t="s">
        <v>9</v>
      </c>
      <c r="B105" s="110">
        <v>9</v>
      </c>
      <c r="C105" s="108">
        <v>2025</v>
      </c>
      <c r="D105" s="109">
        <v>3</v>
      </c>
      <c r="E105" s="109">
        <v>13</v>
      </c>
      <c r="F105" s="147">
        <v>5</v>
      </c>
    </row>
    <row r="106" spans="1:6" x14ac:dyDescent="0.3">
      <c r="A106" s="146" t="s">
        <v>14</v>
      </c>
      <c r="B106" s="108">
        <v>16</v>
      </c>
      <c r="C106" s="108">
        <v>2025</v>
      </c>
      <c r="D106" s="109">
        <v>3</v>
      </c>
      <c r="E106" s="109">
        <v>13</v>
      </c>
      <c r="F106" s="147">
        <v>7</v>
      </c>
    </row>
    <row r="107" spans="1:6" x14ac:dyDescent="0.3">
      <c r="A107" s="146" t="s">
        <v>19</v>
      </c>
      <c r="B107" s="108">
        <v>17</v>
      </c>
      <c r="C107" s="108">
        <v>2025</v>
      </c>
      <c r="D107" s="109">
        <v>3</v>
      </c>
      <c r="E107" s="109">
        <v>13</v>
      </c>
      <c r="F107" s="147">
        <v>36</v>
      </c>
    </row>
    <row r="108" spans="1:6" x14ac:dyDescent="0.3">
      <c r="A108" s="146" t="s">
        <v>81</v>
      </c>
      <c r="B108" s="108">
        <v>3</v>
      </c>
      <c r="C108" s="108">
        <v>2025</v>
      </c>
      <c r="D108" s="109">
        <v>3</v>
      </c>
      <c r="E108" s="109">
        <v>13</v>
      </c>
      <c r="F108" s="147">
        <v>0</v>
      </c>
    </row>
    <row r="109" spans="1:6" ht="15" thickBot="1" x14ac:dyDescent="0.35">
      <c r="A109" s="149" t="s">
        <v>201</v>
      </c>
      <c r="B109" s="150">
        <v>23</v>
      </c>
      <c r="C109" s="151">
        <v>2025</v>
      </c>
      <c r="D109" s="152">
        <v>3</v>
      </c>
      <c r="E109" s="152">
        <v>13</v>
      </c>
      <c r="F109" s="153">
        <v>26</v>
      </c>
    </row>
    <row r="110" spans="1:6" x14ac:dyDescent="0.3">
      <c r="A110" s="154" t="s">
        <v>53</v>
      </c>
      <c r="B110" s="155">
        <v>4</v>
      </c>
      <c r="C110" s="155">
        <v>2025</v>
      </c>
      <c r="D110" s="156">
        <v>4</v>
      </c>
      <c r="E110" s="156">
        <v>14</v>
      </c>
      <c r="F110" s="157">
        <v>4</v>
      </c>
    </row>
    <row r="111" spans="1:6" x14ac:dyDescent="0.3">
      <c r="A111" s="158" t="s">
        <v>90</v>
      </c>
      <c r="B111" s="111">
        <v>5</v>
      </c>
      <c r="C111" s="111">
        <v>2025</v>
      </c>
      <c r="D111" s="112">
        <v>4</v>
      </c>
      <c r="E111" s="112">
        <v>14</v>
      </c>
      <c r="F111" s="159">
        <v>6</v>
      </c>
    </row>
    <row r="112" spans="1:6" x14ac:dyDescent="0.3">
      <c r="A112" s="158" t="s">
        <v>88</v>
      </c>
      <c r="B112" s="111">
        <v>4</v>
      </c>
      <c r="C112" s="111">
        <v>2025</v>
      </c>
      <c r="D112" s="112">
        <v>4</v>
      </c>
      <c r="E112" s="112">
        <v>14</v>
      </c>
      <c r="F112" s="159">
        <v>7</v>
      </c>
    </row>
    <row r="113" spans="1:6" x14ac:dyDescent="0.3">
      <c r="A113" s="160" t="s">
        <v>63</v>
      </c>
      <c r="B113" s="111">
        <v>4</v>
      </c>
      <c r="C113" s="111">
        <v>2025</v>
      </c>
      <c r="D113" s="112">
        <v>4</v>
      </c>
      <c r="E113" s="112">
        <v>14</v>
      </c>
      <c r="F113" s="159">
        <v>7</v>
      </c>
    </row>
    <row r="114" spans="1:6" x14ac:dyDescent="0.3">
      <c r="A114" s="158" t="s">
        <v>9</v>
      </c>
      <c r="B114" s="113">
        <v>9</v>
      </c>
      <c r="C114" s="111">
        <v>2025</v>
      </c>
      <c r="D114" s="112">
        <v>4</v>
      </c>
      <c r="E114" s="112">
        <v>14</v>
      </c>
      <c r="F114" s="159">
        <v>0</v>
      </c>
    </row>
    <row r="115" spans="1:6" x14ac:dyDescent="0.3">
      <c r="A115" s="158" t="s">
        <v>14</v>
      </c>
      <c r="B115" s="111">
        <v>16</v>
      </c>
      <c r="C115" s="111">
        <v>2025</v>
      </c>
      <c r="D115" s="112">
        <v>4</v>
      </c>
      <c r="E115" s="112">
        <v>14</v>
      </c>
      <c r="F115" s="159">
        <v>2</v>
      </c>
    </row>
    <row r="116" spans="1:6" x14ac:dyDescent="0.3">
      <c r="A116" s="158" t="s">
        <v>19</v>
      </c>
      <c r="B116" s="111">
        <v>17</v>
      </c>
      <c r="C116" s="111">
        <v>2025</v>
      </c>
      <c r="D116" s="112">
        <v>4</v>
      </c>
      <c r="E116" s="112">
        <v>14</v>
      </c>
      <c r="F116" s="159">
        <v>0</v>
      </c>
    </row>
    <row r="117" spans="1:6" x14ac:dyDescent="0.3">
      <c r="A117" s="158" t="s">
        <v>81</v>
      </c>
      <c r="B117" s="111">
        <v>3</v>
      </c>
      <c r="C117" s="111">
        <v>2025</v>
      </c>
      <c r="D117" s="112">
        <v>4</v>
      </c>
      <c r="E117" s="112">
        <v>14</v>
      </c>
      <c r="F117" s="159">
        <v>5</v>
      </c>
    </row>
    <row r="118" spans="1:6" ht="15" thickBot="1" x14ac:dyDescent="0.35">
      <c r="A118" s="161" t="s">
        <v>201</v>
      </c>
      <c r="B118" s="162">
        <v>23</v>
      </c>
      <c r="C118" s="163">
        <v>2025</v>
      </c>
      <c r="D118" s="164">
        <v>4</v>
      </c>
      <c r="E118" s="164">
        <v>14</v>
      </c>
      <c r="F118" s="165">
        <v>21</v>
      </c>
    </row>
    <row r="119" spans="1:6" x14ac:dyDescent="0.3">
      <c r="A119" s="154" t="s">
        <v>53</v>
      </c>
      <c r="B119" s="155">
        <v>4</v>
      </c>
      <c r="C119" s="155">
        <v>2025</v>
      </c>
      <c r="D119" s="156">
        <v>4</v>
      </c>
      <c r="E119" s="156">
        <v>15</v>
      </c>
      <c r="F119" s="157">
        <v>5</v>
      </c>
    </row>
    <row r="120" spans="1:6" x14ac:dyDescent="0.3">
      <c r="A120" s="158" t="s">
        <v>90</v>
      </c>
      <c r="B120" s="111">
        <v>5</v>
      </c>
      <c r="C120" s="111">
        <v>2025</v>
      </c>
      <c r="D120" s="112">
        <v>4</v>
      </c>
      <c r="E120" s="112">
        <v>15</v>
      </c>
      <c r="F120" s="159">
        <v>1</v>
      </c>
    </row>
    <row r="121" spans="1:6" x14ac:dyDescent="0.3">
      <c r="A121" s="158" t="s">
        <v>88</v>
      </c>
      <c r="B121" s="111">
        <v>4</v>
      </c>
      <c r="C121" s="111">
        <v>2025</v>
      </c>
      <c r="D121" s="112">
        <v>4</v>
      </c>
      <c r="E121" s="112">
        <v>15</v>
      </c>
      <c r="F121" s="159">
        <v>3</v>
      </c>
    </row>
    <row r="122" spans="1:6" x14ac:dyDescent="0.3">
      <c r="A122" s="160" t="s">
        <v>63</v>
      </c>
      <c r="B122" s="111">
        <v>4</v>
      </c>
      <c r="C122" s="111">
        <v>2025</v>
      </c>
      <c r="D122" s="112">
        <v>4</v>
      </c>
      <c r="E122" s="112">
        <v>15</v>
      </c>
      <c r="F122" s="159">
        <v>3</v>
      </c>
    </row>
    <row r="123" spans="1:6" x14ac:dyDescent="0.3">
      <c r="A123" s="158" t="s">
        <v>9</v>
      </c>
      <c r="B123" s="113">
        <v>9</v>
      </c>
      <c r="C123" s="111">
        <v>2025</v>
      </c>
      <c r="D123" s="112">
        <v>4</v>
      </c>
      <c r="E123" s="112">
        <v>15</v>
      </c>
      <c r="F123" s="159">
        <v>4</v>
      </c>
    </row>
    <row r="124" spans="1:6" x14ac:dyDescent="0.3">
      <c r="A124" s="158" t="s">
        <v>14</v>
      </c>
      <c r="B124" s="111">
        <v>16</v>
      </c>
      <c r="C124" s="111">
        <v>2025</v>
      </c>
      <c r="D124" s="112">
        <v>4</v>
      </c>
      <c r="E124" s="112">
        <v>15</v>
      </c>
      <c r="F124" s="159">
        <v>2</v>
      </c>
    </row>
    <row r="125" spans="1:6" x14ac:dyDescent="0.3">
      <c r="A125" s="158" t="s">
        <v>19</v>
      </c>
      <c r="B125" s="111">
        <v>17</v>
      </c>
      <c r="C125" s="111">
        <v>2025</v>
      </c>
      <c r="D125" s="112">
        <v>4</v>
      </c>
      <c r="E125" s="112">
        <v>15</v>
      </c>
      <c r="F125" s="159">
        <v>4</v>
      </c>
    </row>
    <row r="126" spans="1:6" x14ac:dyDescent="0.3">
      <c r="A126" s="158" t="s">
        <v>81</v>
      </c>
      <c r="B126" s="111">
        <v>3</v>
      </c>
      <c r="C126" s="111">
        <v>2025</v>
      </c>
      <c r="D126" s="112">
        <v>4</v>
      </c>
      <c r="E126" s="112">
        <v>15</v>
      </c>
      <c r="F126" s="159">
        <v>1</v>
      </c>
    </row>
    <row r="127" spans="1:6" ht="15" thickBot="1" x14ac:dyDescent="0.35">
      <c r="A127" s="161" t="s">
        <v>201</v>
      </c>
      <c r="B127" s="162">
        <v>23</v>
      </c>
      <c r="C127" s="163">
        <v>2025</v>
      </c>
      <c r="D127" s="164">
        <v>4</v>
      </c>
      <c r="E127" s="164">
        <v>15</v>
      </c>
      <c r="F127" s="165">
        <v>19</v>
      </c>
    </row>
    <row r="128" spans="1:6" x14ac:dyDescent="0.3">
      <c r="A128" s="154" t="s">
        <v>53</v>
      </c>
      <c r="B128" s="155">
        <v>4</v>
      </c>
      <c r="C128" s="155">
        <v>2025</v>
      </c>
      <c r="D128" s="156">
        <v>4</v>
      </c>
      <c r="E128" s="156">
        <v>16</v>
      </c>
      <c r="F128" s="157">
        <v>10</v>
      </c>
    </row>
    <row r="129" spans="1:6" x14ac:dyDescent="0.3">
      <c r="A129" s="158" t="s">
        <v>90</v>
      </c>
      <c r="B129" s="111">
        <v>5</v>
      </c>
      <c r="C129" s="111">
        <v>2025</v>
      </c>
      <c r="D129" s="112">
        <v>4</v>
      </c>
      <c r="E129" s="112">
        <v>16</v>
      </c>
      <c r="F129" s="159">
        <v>4</v>
      </c>
    </row>
    <row r="130" spans="1:6" x14ac:dyDescent="0.3">
      <c r="A130" s="158" t="s">
        <v>88</v>
      </c>
      <c r="B130" s="111">
        <v>4</v>
      </c>
      <c r="C130" s="111">
        <v>2025</v>
      </c>
      <c r="D130" s="112">
        <v>4</v>
      </c>
      <c r="E130" s="112">
        <v>16</v>
      </c>
      <c r="F130" s="159">
        <v>4</v>
      </c>
    </row>
    <row r="131" spans="1:6" x14ac:dyDescent="0.3">
      <c r="A131" s="160" t="s">
        <v>63</v>
      </c>
      <c r="B131" s="111">
        <v>4</v>
      </c>
      <c r="C131" s="111">
        <v>2025</v>
      </c>
      <c r="D131" s="112">
        <v>4</v>
      </c>
      <c r="E131" s="112">
        <v>16</v>
      </c>
      <c r="F131" s="159">
        <v>2</v>
      </c>
    </row>
    <row r="132" spans="1:6" x14ac:dyDescent="0.3">
      <c r="A132" s="158" t="s">
        <v>9</v>
      </c>
      <c r="B132" s="113">
        <v>9</v>
      </c>
      <c r="C132" s="111">
        <v>2025</v>
      </c>
      <c r="D132" s="112">
        <v>4</v>
      </c>
      <c r="E132" s="112">
        <v>16</v>
      </c>
      <c r="F132" s="159">
        <v>4</v>
      </c>
    </row>
    <row r="133" spans="1:6" x14ac:dyDescent="0.3">
      <c r="A133" s="158" t="s">
        <v>14</v>
      </c>
      <c r="B133" s="111">
        <v>16</v>
      </c>
      <c r="C133" s="111">
        <v>2025</v>
      </c>
      <c r="D133" s="112">
        <v>4</v>
      </c>
      <c r="E133" s="112">
        <v>16</v>
      </c>
      <c r="F133" s="159">
        <v>21</v>
      </c>
    </row>
    <row r="134" spans="1:6" x14ac:dyDescent="0.3">
      <c r="A134" s="158" t="s">
        <v>19</v>
      </c>
      <c r="B134" s="111">
        <v>17</v>
      </c>
      <c r="C134" s="111">
        <v>2025</v>
      </c>
      <c r="D134" s="112">
        <v>4</v>
      </c>
      <c r="E134" s="112">
        <v>16</v>
      </c>
      <c r="F134" s="159">
        <v>0</v>
      </c>
    </row>
    <row r="135" spans="1:6" x14ac:dyDescent="0.3">
      <c r="A135" s="158" t="s">
        <v>81</v>
      </c>
      <c r="B135" s="111">
        <v>3</v>
      </c>
      <c r="C135" s="111">
        <v>2025</v>
      </c>
      <c r="D135" s="112">
        <v>4</v>
      </c>
      <c r="E135" s="112">
        <v>16</v>
      </c>
      <c r="F135" s="159">
        <v>0</v>
      </c>
    </row>
    <row r="136" spans="1:6" ht="15" thickBot="1" x14ac:dyDescent="0.35">
      <c r="A136" s="161" t="s">
        <v>201</v>
      </c>
      <c r="B136" s="162">
        <v>23</v>
      </c>
      <c r="C136" s="163">
        <v>2025</v>
      </c>
      <c r="D136" s="164">
        <v>4</v>
      </c>
      <c r="E136" s="164">
        <v>16</v>
      </c>
      <c r="F136" s="165">
        <v>9</v>
      </c>
    </row>
    <row r="137" spans="1:6" x14ac:dyDescent="0.3">
      <c r="A137" s="154" t="s">
        <v>53</v>
      </c>
      <c r="B137" s="155">
        <v>4</v>
      </c>
      <c r="C137" s="155">
        <v>2025</v>
      </c>
      <c r="D137" s="156">
        <v>4</v>
      </c>
      <c r="E137" s="156">
        <v>17</v>
      </c>
      <c r="F137" s="157">
        <v>1</v>
      </c>
    </row>
    <row r="138" spans="1:6" x14ac:dyDescent="0.3">
      <c r="A138" s="158" t="s">
        <v>90</v>
      </c>
      <c r="B138" s="111">
        <v>5</v>
      </c>
      <c r="C138" s="111">
        <v>2025</v>
      </c>
      <c r="D138" s="112">
        <v>4</v>
      </c>
      <c r="E138" s="112">
        <v>17</v>
      </c>
      <c r="F138" s="159">
        <v>2</v>
      </c>
    </row>
    <row r="139" spans="1:6" x14ac:dyDescent="0.3">
      <c r="A139" s="158" t="s">
        <v>88</v>
      </c>
      <c r="B139" s="111">
        <v>4</v>
      </c>
      <c r="C139" s="111">
        <v>2025</v>
      </c>
      <c r="D139" s="112">
        <v>4</v>
      </c>
      <c r="E139" s="112">
        <v>17</v>
      </c>
      <c r="F139" s="159">
        <v>2</v>
      </c>
    </row>
    <row r="140" spans="1:6" x14ac:dyDescent="0.3">
      <c r="A140" s="160" t="s">
        <v>63</v>
      </c>
      <c r="B140" s="111">
        <v>4</v>
      </c>
      <c r="C140" s="111">
        <v>2025</v>
      </c>
      <c r="D140" s="112">
        <v>4</v>
      </c>
      <c r="E140" s="112">
        <v>17</v>
      </c>
      <c r="F140" s="159">
        <v>3</v>
      </c>
    </row>
    <row r="141" spans="1:6" x14ac:dyDescent="0.3">
      <c r="A141" s="158" t="s">
        <v>9</v>
      </c>
      <c r="B141" s="113">
        <v>9</v>
      </c>
      <c r="C141" s="111">
        <v>2025</v>
      </c>
      <c r="D141" s="112">
        <v>4</v>
      </c>
      <c r="E141" s="112">
        <v>17</v>
      </c>
      <c r="F141" s="159">
        <v>2</v>
      </c>
    </row>
    <row r="142" spans="1:6" x14ac:dyDescent="0.3">
      <c r="A142" s="158" t="s">
        <v>14</v>
      </c>
      <c r="B142" s="111">
        <v>16</v>
      </c>
      <c r="C142" s="111">
        <v>2025</v>
      </c>
      <c r="D142" s="112">
        <v>4</v>
      </c>
      <c r="E142" s="112">
        <v>17</v>
      </c>
      <c r="F142" s="159">
        <v>4</v>
      </c>
    </row>
    <row r="143" spans="1:6" x14ac:dyDescent="0.3">
      <c r="A143" s="158" t="s">
        <v>19</v>
      </c>
      <c r="B143" s="111">
        <v>17</v>
      </c>
      <c r="C143" s="111">
        <v>2025</v>
      </c>
      <c r="D143" s="112">
        <v>4</v>
      </c>
      <c r="E143" s="112">
        <v>17</v>
      </c>
      <c r="F143" s="159">
        <v>20</v>
      </c>
    </row>
    <row r="144" spans="1:6" x14ac:dyDescent="0.3">
      <c r="A144" s="158" t="s">
        <v>81</v>
      </c>
      <c r="B144" s="111">
        <v>3</v>
      </c>
      <c r="C144" s="111">
        <v>2025</v>
      </c>
      <c r="D144" s="112">
        <v>4</v>
      </c>
      <c r="E144" s="112">
        <v>17</v>
      </c>
      <c r="F144" s="159">
        <v>0</v>
      </c>
    </row>
    <row r="145" spans="1:10" ht="15" thickBot="1" x14ac:dyDescent="0.35">
      <c r="A145" s="161" t="s">
        <v>201</v>
      </c>
      <c r="B145" s="163">
        <v>23</v>
      </c>
      <c r="C145" s="163">
        <v>2025</v>
      </c>
      <c r="D145" s="164">
        <v>4</v>
      </c>
      <c r="E145" s="164">
        <v>17</v>
      </c>
      <c r="F145" s="166">
        <v>32</v>
      </c>
    </row>
    <row r="146" spans="1:10" x14ac:dyDescent="0.3">
      <c r="A146" s="154" t="s">
        <v>53</v>
      </c>
      <c r="B146" s="155">
        <v>4</v>
      </c>
      <c r="C146" s="155">
        <v>2025</v>
      </c>
      <c r="D146" s="156">
        <v>4</v>
      </c>
      <c r="E146" s="156">
        <v>18</v>
      </c>
      <c r="F146" s="157">
        <v>4</v>
      </c>
    </row>
    <row r="147" spans="1:10" x14ac:dyDescent="0.3">
      <c r="A147" s="158" t="s">
        <v>90</v>
      </c>
      <c r="B147" s="111">
        <v>5</v>
      </c>
      <c r="C147" s="111">
        <v>2025</v>
      </c>
      <c r="D147" s="112">
        <v>4</v>
      </c>
      <c r="E147" s="112">
        <v>18</v>
      </c>
      <c r="F147" s="159">
        <v>0</v>
      </c>
    </row>
    <row r="148" spans="1:10" x14ac:dyDescent="0.3">
      <c r="A148" s="158" t="s">
        <v>88</v>
      </c>
      <c r="B148" s="111">
        <v>4</v>
      </c>
      <c r="C148" s="111">
        <v>2025</v>
      </c>
      <c r="D148" s="112">
        <v>4</v>
      </c>
      <c r="E148" s="112">
        <v>18</v>
      </c>
      <c r="F148" s="159">
        <v>8</v>
      </c>
    </row>
    <row r="149" spans="1:10" x14ac:dyDescent="0.3">
      <c r="A149" s="158" t="s">
        <v>63</v>
      </c>
      <c r="B149" s="111">
        <v>4</v>
      </c>
      <c r="C149" s="111">
        <v>2025</v>
      </c>
      <c r="D149" s="112">
        <v>4</v>
      </c>
      <c r="E149" s="112">
        <v>18</v>
      </c>
      <c r="F149" s="159">
        <v>3</v>
      </c>
    </row>
    <row r="150" spans="1:10" x14ac:dyDescent="0.3">
      <c r="A150" s="158" t="s">
        <v>9</v>
      </c>
      <c r="B150" s="111">
        <v>9</v>
      </c>
      <c r="C150" s="111">
        <v>2025</v>
      </c>
      <c r="D150" s="112">
        <v>4</v>
      </c>
      <c r="E150" s="112">
        <v>18</v>
      </c>
      <c r="F150" s="159">
        <v>24</v>
      </c>
    </row>
    <row r="151" spans="1:10" x14ac:dyDescent="0.3">
      <c r="A151" s="158" t="s">
        <v>14</v>
      </c>
      <c r="B151" s="111">
        <v>16</v>
      </c>
      <c r="C151" s="111">
        <v>2025</v>
      </c>
      <c r="D151" s="112">
        <v>4</v>
      </c>
      <c r="E151" s="112">
        <v>18</v>
      </c>
      <c r="F151" s="159">
        <v>3</v>
      </c>
    </row>
    <row r="152" spans="1:10" x14ac:dyDescent="0.3">
      <c r="A152" s="158" t="s">
        <v>19</v>
      </c>
      <c r="B152" s="111">
        <v>17</v>
      </c>
      <c r="C152" s="111">
        <v>2025</v>
      </c>
      <c r="D152" s="112">
        <v>4</v>
      </c>
      <c r="E152" s="112">
        <v>18</v>
      </c>
      <c r="F152" s="159">
        <v>10</v>
      </c>
    </row>
    <row r="153" spans="1:10" x14ac:dyDescent="0.3">
      <c r="A153" s="158" t="s">
        <v>81</v>
      </c>
      <c r="B153" s="111">
        <v>3</v>
      </c>
      <c r="C153" s="111">
        <v>2025</v>
      </c>
      <c r="D153" s="112">
        <v>4</v>
      </c>
      <c r="E153" s="112">
        <v>18</v>
      </c>
      <c r="F153" s="159">
        <v>0</v>
      </c>
    </row>
    <row r="154" spans="1:10" ht="15" thickBot="1" x14ac:dyDescent="0.35">
      <c r="A154" s="207" t="s">
        <v>201</v>
      </c>
      <c r="B154" s="208">
        <v>23</v>
      </c>
      <c r="C154" s="208">
        <v>2025</v>
      </c>
      <c r="D154" s="206">
        <v>4</v>
      </c>
      <c r="E154" s="206">
        <v>18</v>
      </c>
      <c r="F154" s="209">
        <v>5</v>
      </c>
    </row>
    <row r="155" spans="1:10" x14ac:dyDescent="0.3">
      <c r="A155" s="118" t="s">
        <v>53</v>
      </c>
      <c r="B155" s="119">
        <v>4</v>
      </c>
      <c r="C155" s="119">
        <v>2025</v>
      </c>
      <c r="D155" s="210">
        <v>5</v>
      </c>
      <c r="E155" s="204">
        <v>19</v>
      </c>
      <c r="F155" s="121">
        <v>3</v>
      </c>
    </row>
    <row r="156" spans="1:10" x14ac:dyDescent="0.3">
      <c r="A156" s="122" t="s">
        <v>90</v>
      </c>
      <c r="B156" s="114">
        <v>5</v>
      </c>
      <c r="C156" s="114">
        <v>2025</v>
      </c>
      <c r="D156" s="198">
        <v>5</v>
      </c>
      <c r="E156" s="205">
        <v>19</v>
      </c>
      <c r="F156" s="123">
        <v>2</v>
      </c>
    </row>
    <row r="157" spans="1:10" x14ac:dyDescent="0.3">
      <c r="A157" s="122" t="s">
        <v>88</v>
      </c>
      <c r="B157" s="114">
        <v>4</v>
      </c>
      <c r="C157" s="114">
        <v>2025</v>
      </c>
      <c r="D157" s="198">
        <v>5</v>
      </c>
      <c r="E157" s="205">
        <v>19</v>
      </c>
      <c r="F157" s="123">
        <v>9</v>
      </c>
    </row>
    <row r="158" spans="1:10" x14ac:dyDescent="0.3">
      <c r="A158" s="124" t="s">
        <v>63</v>
      </c>
      <c r="B158" s="114">
        <v>4</v>
      </c>
      <c r="C158" s="114">
        <v>2025</v>
      </c>
      <c r="D158" s="198">
        <v>5</v>
      </c>
      <c r="E158" s="205">
        <v>19</v>
      </c>
      <c r="F158" s="123">
        <v>4</v>
      </c>
    </row>
    <row r="159" spans="1:10" x14ac:dyDescent="0.3">
      <c r="A159" s="122" t="s">
        <v>9</v>
      </c>
      <c r="B159" s="116">
        <v>9</v>
      </c>
      <c r="C159" s="114">
        <v>2025</v>
      </c>
      <c r="D159" s="198">
        <v>5</v>
      </c>
      <c r="E159" s="205">
        <v>19</v>
      </c>
      <c r="F159" s="123">
        <v>6</v>
      </c>
      <c r="J159" t="s">
        <v>59</v>
      </c>
    </row>
    <row r="160" spans="1:10" x14ac:dyDescent="0.3">
      <c r="A160" s="122" t="s">
        <v>14</v>
      </c>
      <c r="B160" s="114">
        <v>16</v>
      </c>
      <c r="C160" s="114">
        <v>2025</v>
      </c>
      <c r="D160" s="198">
        <v>5</v>
      </c>
      <c r="E160" s="205">
        <v>19</v>
      </c>
      <c r="F160" s="123">
        <v>6</v>
      </c>
    </row>
    <row r="161" spans="1:11" x14ac:dyDescent="0.3">
      <c r="A161" s="122" t="s">
        <v>19</v>
      </c>
      <c r="B161" s="114">
        <v>17</v>
      </c>
      <c r="C161" s="114">
        <v>2025</v>
      </c>
      <c r="D161" s="198">
        <v>5</v>
      </c>
      <c r="E161" s="205">
        <v>19</v>
      </c>
      <c r="F161" s="123">
        <v>0</v>
      </c>
    </row>
    <row r="162" spans="1:11" x14ac:dyDescent="0.3">
      <c r="A162" s="122" t="s">
        <v>81</v>
      </c>
      <c r="B162" s="114">
        <v>3</v>
      </c>
      <c r="C162" s="114">
        <v>2025</v>
      </c>
      <c r="D162" s="198">
        <v>5</v>
      </c>
      <c r="E162" s="205">
        <v>19</v>
      </c>
      <c r="F162" s="123">
        <v>0</v>
      </c>
    </row>
    <row r="163" spans="1:11" ht="15" thickBot="1" x14ac:dyDescent="0.35">
      <c r="A163" s="232" t="s">
        <v>201</v>
      </c>
      <c r="B163" s="233">
        <v>23</v>
      </c>
      <c r="C163" s="234">
        <v>2025</v>
      </c>
      <c r="D163" s="235">
        <v>5</v>
      </c>
      <c r="E163" s="236">
        <v>19</v>
      </c>
      <c r="F163" s="237">
        <v>15</v>
      </c>
    </row>
    <row r="164" spans="1:11" x14ac:dyDescent="0.3">
      <c r="A164" s="118" t="s">
        <v>53</v>
      </c>
      <c r="B164" s="238">
        <v>4</v>
      </c>
      <c r="C164" s="119">
        <v>2025</v>
      </c>
      <c r="D164" s="210">
        <v>5</v>
      </c>
      <c r="E164" s="120">
        <v>20</v>
      </c>
      <c r="F164" s="121">
        <v>3</v>
      </c>
    </row>
    <row r="165" spans="1:11" x14ac:dyDescent="0.3">
      <c r="A165" s="122" t="s">
        <v>90</v>
      </c>
      <c r="B165" s="197">
        <v>5</v>
      </c>
      <c r="C165" s="114">
        <v>2025</v>
      </c>
      <c r="D165" s="198">
        <v>5</v>
      </c>
      <c r="E165" s="115">
        <v>20</v>
      </c>
      <c r="F165" s="123">
        <v>4</v>
      </c>
    </row>
    <row r="166" spans="1:11" x14ac:dyDescent="0.3">
      <c r="A166" s="122" t="s">
        <v>88</v>
      </c>
      <c r="B166" s="197">
        <v>4</v>
      </c>
      <c r="C166" s="114">
        <v>2025</v>
      </c>
      <c r="D166" s="198">
        <v>5</v>
      </c>
      <c r="E166" s="115">
        <v>20</v>
      </c>
      <c r="F166" s="123">
        <v>9</v>
      </c>
    </row>
    <row r="167" spans="1:11" x14ac:dyDescent="0.3">
      <c r="A167" s="122" t="s">
        <v>63</v>
      </c>
      <c r="B167" s="197">
        <v>4</v>
      </c>
      <c r="C167" s="114">
        <v>2025</v>
      </c>
      <c r="D167" s="198">
        <v>5</v>
      </c>
      <c r="E167" s="115">
        <v>20</v>
      </c>
      <c r="F167" s="123">
        <v>5</v>
      </c>
    </row>
    <row r="168" spans="1:11" x14ac:dyDescent="0.3">
      <c r="A168" s="122" t="s">
        <v>9</v>
      </c>
      <c r="B168" s="197">
        <v>9</v>
      </c>
      <c r="C168" s="114">
        <v>2025</v>
      </c>
      <c r="D168" s="198">
        <v>5</v>
      </c>
      <c r="E168" s="115">
        <v>20</v>
      </c>
      <c r="F168" s="123">
        <v>5</v>
      </c>
    </row>
    <row r="169" spans="1:11" x14ac:dyDescent="0.3">
      <c r="A169" s="122" t="s">
        <v>14</v>
      </c>
      <c r="B169" s="197">
        <v>16</v>
      </c>
      <c r="C169" s="114">
        <v>2025</v>
      </c>
      <c r="D169" s="198">
        <v>5</v>
      </c>
      <c r="E169" s="115">
        <v>20</v>
      </c>
      <c r="F169" s="123">
        <v>10</v>
      </c>
    </row>
    <row r="170" spans="1:11" x14ac:dyDescent="0.3">
      <c r="A170" s="122" t="s">
        <v>19</v>
      </c>
      <c r="B170" s="197">
        <v>17</v>
      </c>
      <c r="C170" s="114">
        <v>2025</v>
      </c>
      <c r="D170" s="198">
        <v>5</v>
      </c>
      <c r="E170" s="115">
        <v>20</v>
      </c>
      <c r="F170" s="123">
        <v>0</v>
      </c>
    </row>
    <row r="171" spans="1:11" x14ac:dyDescent="0.3">
      <c r="A171" s="122" t="s">
        <v>81</v>
      </c>
      <c r="B171" s="197">
        <v>3</v>
      </c>
      <c r="C171" s="114">
        <v>2025</v>
      </c>
      <c r="D171" s="198">
        <v>5</v>
      </c>
      <c r="E171" s="115">
        <v>20</v>
      </c>
      <c r="F171" s="123">
        <v>0</v>
      </c>
    </row>
    <row r="172" spans="1:11" ht="15" thickBot="1" x14ac:dyDescent="0.35">
      <c r="A172" s="232" t="s">
        <v>201</v>
      </c>
      <c r="B172" s="233">
        <v>23</v>
      </c>
      <c r="C172" s="234">
        <v>2025</v>
      </c>
      <c r="D172" s="235">
        <v>5</v>
      </c>
      <c r="E172" s="244">
        <v>20</v>
      </c>
      <c r="F172" s="237">
        <v>40</v>
      </c>
      <c r="K172" t="s">
        <v>59</v>
      </c>
    </row>
    <row r="173" spans="1:11" x14ac:dyDescent="0.3">
      <c r="A173" s="118" t="s">
        <v>53</v>
      </c>
      <c r="B173" s="238">
        <v>4</v>
      </c>
      <c r="C173" s="119">
        <v>2025</v>
      </c>
      <c r="D173" s="210">
        <v>5</v>
      </c>
      <c r="E173" s="120">
        <v>21</v>
      </c>
      <c r="F173" s="121">
        <v>1</v>
      </c>
    </row>
    <row r="174" spans="1:11" x14ac:dyDescent="0.3">
      <c r="A174" s="122" t="s">
        <v>90</v>
      </c>
      <c r="B174" s="197">
        <v>5</v>
      </c>
      <c r="C174" s="114">
        <v>2025</v>
      </c>
      <c r="D174" s="198">
        <v>5</v>
      </c>
      <c r="E174" s="115">
        <v>21</v>
      </c>
      <c r="F174" s="123">
        <v>7</v>
      </c>
    </row>
    <row r="175" spans="1:11" x14ac:dyDescent="0.3">
      <c r="A175" s="122" t="s">
        <v>88</v>
      </c>
      <c r="B175" s="197">
        <v>4</v>
      </c>
      <c r="C175" s="114">
        <v>2025</v>
      </c>
      <c r="D175" s="198">
        <v>5</v>
      </c>
      <c r="E175" s="115">
        <v>21</v>
      </c>
      <c r="F175" s="123">
        <v>2</v>
      </c>
    </row>
    <row r="176" spans="1:11" x14ac:dyDescent="0.3">
      <c r="A176" s="122" t="s">
        <v>63</v>
      </c>
      <c r="B176" s="197">
        <v>4</v>
      </c>
      <c r="C176" s="114">
        <v>2025</v>
      </c>
      <c r="D176" s="198">
        <v>5</v>
      </c>
      <c r="E176" s="115">
        <v>21</v>
      </c>
      <c r="F176" s="123">
        <v>5</v>
      </c>
    </row>
    <row r="177" spans="1:6" x14ac:dyDescent="0.3">
      <c r="A177" s="122" t="s">
        <v>9</v>
      </c>
      <c r="B177" s="197">
        <v>9</v>
      </c>
      <c r="C177" s="114">
        <v>2025</v>
      </c>
      <c r="D177" s="198">
        <v>5</v>
      </c>
      <c r="E177" s="115">
        <v>21</v>
      </c>
      <c r="F177" s="123">
        <v>11</v>
      </c>
    </row>
    <row r="178" spans="1:6" x14ac:dyDescent="0.3">
      <c r="A178" s="122" t="s">
        <v>14</v>
      </c>
      <c r="B178" s="197">
        <v>16</v>
      </c>
      <c r="C178" s="114">
        <v>2025</v>
      </c>
      <c r="D178" s="198">
        <v>5</v>
      </c>
      <c r="E178" s="115">
        <v>21</v>
      </c>
      <c r="F178" s="123">
        <v>29</v>
      </c>
    </row>
    <row r="179" spans="1:6" x14ac:dyDescent="0.3">
      <c r="A179" s="122" t="s">
        <v>19</v>
      </c>
      <c r="B179" s="197">
        <v>17</v>
      </c>
      <c r="C179" s="114">
        <v>2025</v>
      </c>
      <c r="D179" s="198">
        <v>5</v>
      </c>
      <c r="E179" s="115">
        <v>21</v>
      </c>
      <c r="F179" s="123">
        <v>54</v>
      </c>
    </row>
    <row r="180" spans="1:6" x14ac:dyDescent="0.3">
      <c r="A180" s="122" t="s">
        <v>81</v>
      </c>
      <c r="B180" s="197">
        <v>3</v>
      </c>
      <c r="C180" s="114">
        <v>2025</v>
      </c>
      <c r="D180" s="198">
        <v>5</v>
      </c>
      <c r="E180" s="115">
        <v>21</v>
      </c>
      <c r="F180" s="123">
        <v>0</v>
      </c>
    </row>
    <row r="181" spans="1:6" ht="15" thickBot="1" x14ac:dyDescent="0.35">
      <c r="A181" s="125" t="s">
        <v>201</v>
      </c>
      <c r="B181" s="126">
        <v>23</v>
      </c>
      <c r="C181" s="127">
        <v>2025</v>
      </c>
      <c r="D181" s="211">
        <v>5</v>
      </c>
      <c r="E181" s="128">
        <v>21</v>
      </c>
      <c r="F181" s="129">
        <v>40</v>
      </c>
    </row>
    <row r="182" spans="1:6" x14ac:dyDescent="0.3">
      <c r="A182" s="199"/>
      <c r="B182" s="200"/>
      <c r="C182" s="201"/>
      <c r="D182" s="202"/>
      <c r="E182" s="203"/>
      <c r="F182" s="202"/>
    </row>
    <row r="183" spans="1:6" x14ac:dyDescent="0.3">
      <c r="A183" s="196"/>
      <c r="B183" s="197"/>
      <c r="C183" s="114"/>
      <c r="D183" s="198"/>
      <c r="E183" s="115"/>
      <c r="F183" s="198"/>
    </row>
    <row r="184" spans="1:6" x14ac:dyDescent="0.3">
      <c r="A184" s="196"/>
      <c r="B184" s="197"/>
      <c r="C184" s="114"/>
      <c r="D184" s="198"/>
      <c r="E184" s="115"/>
      <c r="F184" s="198"/>
    </row>
    <row r="185" spans="1:6" x14ac:dyDescent="0.3">
      <c r="A185" s="196"/>
      <c r="B185" s="197"/>
      <c r="C185" s="114"/>
      <c r="D185" s="198"/>
      <c r="E185" s="115"/>
      <c r="F185" s="198"/>
    </row>
    <row r="186" spans="1:6" x14ac:dyDescent="0.3">
      <c r="A186" s="196"/>
      <c r="B186" s="197"/>
      <c r="C186" s="114"/>
      <c r="D186" s="198"/>
      <c r="E186" s="115"/>
      <c r="F186" s="198"/>
    </row>
    <row r="187" spans="1:6" x14ac:dyDescent="0.3">
      <c r="A187" s="196"/>
      <c r="B187" s="197"/>
      <c r="C187" s="114"/>
      <c r="D187" s="198"/>
      <c r="E187" s="115"/>
      <c r="F187" s="198"/>
    </row>
    <row r="188" spans="1:6" x14ac:dyDescent="0.3">
      <c r="A188" s="196"/>
      <c r="B188" s="197"/>
      <c r="C188" s="114"/>
      <c r="D188" s="198"/>
      <c r="E188" s="115"/>
      <c r="F188" s="198"/>
    </row>
    <row r="189" spans="1:6" x14ac:dyDescent="0.3">
      <c r="A189" s="196"/>
      <c r="B189" s="197"/>
      <c r="C189" s="114"/>
      <c r="D189" s="198"/>
      <c r="E189" s="115"/>
      <c r="F189" s="198"/>
    </row>
    <row r="190" spans="1:6" x14ac:dyDescent="0.3">
      <c r="A190" s="196"/>
      <c r="B190" s="197"/>
      <c r="C190" s="114"/>
      <c r="D190" s="198"/>
      <c r="E190" s="115"/>
      <c r="F190" s="198"/>
    </row>
    <row r="191" spans="1:6" x14ac:dyDescent="0.3">
      <c r="A191" s="196"/>
      <c r="B191" s="197"/>
      <c r="C191" s="114"/>
      <c r="D191" s="198"/>
      <c r="E191" s="115"/>
      <c r="F191" s="198"/>
    </row>
    <row r="192" spans="1:6" x14ac:dyDescent="0.3">
      <c r="A192" s="196"/>
      <c r="B192" s="197"/>
      <c r="C192" s="114"/>
      <c r="D192" s="198"/>
      <c r="E192" s="115"/>
      <c r="F192" s="198"/>
    </row>
    <row r="193" spans="1:6" x14ac:dyDescent="0.3">
      <c r="A193" s="196"/>
      <c r="B193" s="197"/>
      <c r="C193" s="114"/>
      <c r="D193" s="198"/>
      <c r="E193" s="115"/>
      <c r="F193" s="198"/>
    </row>
    <row r="194" spans="1:6" x14ac:dyDescent="0.3">
      <c r="A194" s="196"/>
      <c r="B194" s="197"/>
      <c r="C194" s="114"/>
      <c r="D194" s="198"/>
      <c r="E194" s="115"/>
      <c r="F194" s="198"/>
    </row>
    <row r="195" spans="1:6" x14ac:dyDescent="0.3">
      <c r="A195" s="196"/>
      <c r="B195" s="197"/>
      <c r="C195" s="114"/>
      <c r="D195" s="198"/>
      <c r="E195" s="115"/>
      <c r="F195" s="198"/>
    </row>
    <row r="196" spans="1:6" x14ac:dyDescent="0.3">
      <c r="A196" s="196"/>
      <c r="B196" s="197"/>
      <c r="C196" s="114"/>
      <c r="D196" s="198"/>
      <c r="E196" s="115"/>
      <c r="F196" s="198"/>
    </row>
    <row r="197" spans="1:6" x14ac:dyDescent="0.3">
      <c r="A197" s="196"/>
      <c r="B197" s="197"/>
      <c r="C197" s="114"/>
      <c r="D197" s="198"/>
      <c r="E197" s="115"/>
      <c r="F197" s="198"/>
    </row>
    <row r="198" spans="1:6" x14ac:dyDescent="0.3">
      <c r="A198" s="196"/>
      <c r="B198" s="197"/>
      <c r="C198" s="114"/>
      <c r="D198" s="198"/>
      <c r="E198" s="115"/>
      <c r="F198" s="198"/>
    </row>
    <row r="199" spans="1:6" x14ac:dyDescent="0.3">
      <c r="A199" s="196"/>
      <c r="B199" s="197"/>
      <c r="C199" s="114"/>
      <c r="D199" s="198"/>
      <c r="E199" s="115"/>
      <c r="F199" s="198"/>
    </row>
    <row r="200" spans="1:6" x14ac:dyDescent="0.3">
      <c r="A200" s="196"/>
      <c r="B200" s="197"/>
      <c r="C200" s="114"/>
      <c r="D200" s="198"/>
      <c r="E200" s="115"/>
      <c r="F200" s="198"/>
    </row>
    <row r="201" spans="1:6" x14ac:dyDescent="0.3">
      <c r="A201" s="196"/>
      <c r="B201" s="197"/>
      <c r="C201" s="114"/>
      <c r="D201" s="198"/>
      <c r="E201" s="115"/>
      <c r="F201" s="198"/>
    </row>
    <row r="202" spans="1:6" x14ac:dyDescent="0.3">
      <c r="A202" s="196"/>
      <c r="B202" s="197"/>
      <c r="C202" s="114"/>
      <c r="D202" s="198"/>
      <c r="E202" s="115"/>
      <c r="F202" s="198"/>
    </row>
    <row r="203" spans="1:6" x14ac:dyDescent="0.3">
      <c r="A203" s="196"/>
      <c r="B203" s="197"/>
      <c r="C203" s="114"/>
      <c r="D203" s="198"/>
      <c r="E203" s="115"/>
      <c r="F203" s="198"/>
    </row>
    <row r="204" spans="1:6" x14ac:dyDescent="0.3">
      <c r="A204" s="196"/>
      <c r="B204" s="197"/>
      <c r="C204" s="114"/>
      <c r="D204" s="198"/>
      <c r="E204" s="115"/>
      <c r="F204" s="198"/>
    </row>
    <row r="205" spans="1:6" x14ac:dyDescent="0.3">
      <c r="A205" s="196"/>
      <c r="B205" s="197"/>
      <c r="C205" s="114"/>
      <c r="D205" s="198"/>
      <c r="E205" s="115"/>
      <c r="F205" s="198"/>
    </row>
    <row r="206" spans="1:6" x14ac:dyDescent="0.3">
      <c r="A206" s="196"/>
      <c r="B206" s="197"/>
      <c r="C206" s="114"/>
      <c r="D206" s="198"/>
      <c r="E206" s="115"/>
      <c r="F206" s="198"/>
    </row>
    <row r="207" spans="1:6" x14ac:dyDescent="0.3">
      <c r="A207" s="196"/>
      <c r="B207" s="197"/>
      <c r="C207" s="114"/>
      <c r="D207" s="198"/>
      <c r="E207" s="115"/>
      <c r="F207" s="198"/>
    </row>
    <row r="208" spans="1:6" x14ac:dyDescent="0.3">
      <c r="A208" s="196"/>
      <c r="B208" s="197"/>
      <c r="C208" s="114"/>
      <c r="D208" s="198"/>
      <c r="E208" s="115"/>
      <c r="F208" s="198"/>
    </row>
    <row r="209" spans="1:6" x14ac:dyDescent="0.3">
      <c r="A209" s="196"/>
      <c r="B209" s="197"/>
      <c r="C209" s="114"/>
      <c r="D209" s="198"/>
      <c r="E209" s="115"/>
      <c r="F209" s="198"/>
    </row>
    <row r="210" spans="1:6" x14ac:dyDescent="0.3">
      <c r="A210" s="196"/>
      <c r="B210" s="197"/>
      <c r="C210" s="114"/>
      <c r="D210" s="198"/>
      <c r="E210" s="115"/>
      <c r="F210" s="198"/>
    </row>
    <row r="211" spans="1:6" x14ac:dyDescent="0.3">
      <c r="A211" s="196"/>
      <c r="B211" s="197"/>
      <c r="C211" s="114"/>
      <c r="D211" s="198"/>
      <c r="E211" s="115"/>
      <c r="F211" s="198"/>
    </row>
    <row r="212" spans="1:6" x14ac:dyDescent="0.3">
      <c r="A212" s="196"/>
      <c r="B212" s="197"/>
      <c r="C212" s="114"/>
      <c r="D212" s="198"/>
      <c r="E212" s="115"/>
      <c r="F212" s="198"/>
    </row>
    <row r="213" spans="1:6" x14ac:dyDescent="0.3">
      <c r="A213" s="196"/>
      <c r="B213" s="197"/>
      <c r="C213" s="114"/>
      <c r="D213" s="198"/>
      <c r="E213" s="115"/>
      <c r="F213" s="198"/>
    </row>
    <row r="214" spans="1:6" x14ac:dyDescent="0.3">
      <c r="A214" s="196"/>
      <c r="B214" s="197"/>
      <c r="C214" s="114"/>
      <c r="D214" s="198"/>
      <c r="E214" s="115"/>
      <c r="F214" s="198"/>
    </row>
    <row r="215" spans="1:6" x14ac:dyDescent="0.3">
      <c r="A215" s="196"/>
      <c r="B215" s="197"/>
      <c r="C215" s="114"/>
      <c r="D215" s="198"/>
      <c r="E215" s="115"/>
      <c r="F215" s="198"/>
    </row>
    <row r="216" spans="1:6" x14ac:dyDescent="0.3">
      <c r="A216" s="196"/>
      <c r="B216" s="197"/>
      <c r="C216" s="114"/>
      <c r="D216" s="198"/>
      <c r="E216" s="115"/>
      <c r="F216" s="198"/>
    </row>
    <row r="217" spans="1:6" x14ac:dyDescent="0.3">
      <c r="A217" s="196"/>
      <c r="B217" s="197"/>
      <c r="C217" s="114"/>
      <c r="D217" s="198"/>
      <c r="E217" s="115"/>
      <c r="F217" s="198"/>
    </row>
    <row r="218" spans="1:6" x14ac:dyDescent="0.3">
      <c r="A218" s="196"/>
      <c r="B218" s="197"/>
      <c r="C218" s="114"/>
      <c r="D218" s="198"/>
      <c r="E218" s="115"/>
      <c r="F218" s="198"/>
    </row>
    <row r="219" spans="1:6" x14ac:dyDescent="0.3">
      <c r="A219" s="196"/>
      <c r="B219" s="197"/>
      <c r="C219" s="114"/>
      <c r="D219" s="198"/>
      <c r="E219" s="115"/>
      <c r="F219" s="198"/>
    </row>
    <row r="220" spans="1:6" x14ac:dyDescent="0.3">
      <c r="A220" s="196"/>
      <c r="B220" s="197"/>
      <c r="C220" s="114"/>
      <c r="D220" s="198"/>
      <c r="E220" s="115"/>
      <c r="F220" s="198"/>
    </row>
    <row r="221" spans="1:6" x14ac:dyDescent="0.3">
      <c r="A221" s="196"/>
      <c r="B221" s="197"/>
      <c r="C221" s="114"/>
      <c r="D221" s="198"/>
      <c r="E221" s="115"/>
      <c r="F221" s="198"/>
    </row>
    <row r="234" spans="6:6" x14ac:dyDescent="0.3">
      <c r="F234" t="s">
        <v>59</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0250A-622A-4E3B-9912-EEBAE166BBAE}">
  <dimension ref="A1:M55"/>
  <sheetViews>
    <sheetView topLeftCell="E1" zoomScale="80" zoomScaleNormal="100" workbookViewId="0">
      <selection activeCell="K11" sqref="K11"/>
    </sheetView>
  </sheetViews>
  <sheetFormatPr defaultRowHeight="25.2" x14ac:dyDescent="0.45"/>
  <cols>
    <col min="1" max="1" width="29" style="62" hidden="1" customWidth="1"/>
    <col min="2" max="2" width="29.109375" style="62" hidden="1" customWidth="1"/>
    <col min="3" max="3" width="19.109375" style="62" hidden="1" customWidth="1"/>
    <col min="4" max="4" width="0" style="62" hidden="1" customWidth="1"/>
    <col min="5" max="5" width="8.88671875" style="62"/>
    <col min="6" max="6" width="30.44140625" style="62" customWidth="1"/>
    <col min="7" max="7" width="23.44140625" style="62" customWidth="1"/>
    <col min="8" max="10" width="8.88671875" style="62"/>
    <col min="11" max="11" width="57.44140625" style="62" customWidth="1"/>
    <col min="12" max="12" width="8.88671875" style="62"/>
    <col min="13" max="13" width="34.5546875" style="62" customWidth="1"/>
    <col min="14" max="16384" width="8.88671875" style="62"/>
  </cols>
  <sheetData>
    <row r="1" spans="1:13" ht="49.2" x14ac:dyDescent="0.45">
      <c r="A1" s="59" t="s">
        <v>128</v>
      </c>
      <c r="B1" s="60" t="s">
        <v>129</v>
      </c>
      <c r="C1" s="61" t="s">
        <v>130</v>
      </c>
      <c r="F1" s="63" t="s">
        <v>131</v>
      </c>
      <c r="G1" s="64" t="s">
        <v>41</v>
      </c>
      <c r="K1" s="65" t="s">
        <v>113</v>
      </c>
      <c r="M1" s="66" t="s">
        <v>46</v>
      </c>
    </row>
    <row r="2" spans="1:13" x14ac:dyDescent="0.45">
      <c r="A2" s="67">
        <v>45652</v>
      </c>
      <c r="B2" s="68">
        <v>45658</v>
      </c>
      <c r="C2" s="69">
        <v>1</v>
      </c>
      <c r="F2" s="70" t="s">
        <v>18</v>
      </c>
      <c r="G2" s="71" t="s">
        <v>19</v>
      </c>
      <c r="K2" s="56" t="s">
        <v>115</v>
      </c>
      <c r="M2" s="72" t="s">
        <v>51</v>
      </c>
    </row>
    <row r="3" spans="1:13" x14ac:dyDescent="0.45">
      <c r="A3" s="67">
        <v>45659</v>
      </c>
      <c r="B3" s="68">
        <v>45665</v>
      </c>
      <c r="C3" s="69">
        <v>2</v>
      </c>
      <c r="F3" s="70" t="s">
        <v>54</v>
      </c>
      <c r="G3" s="71" t="s">
        <v>14</v>
      </c>
      <c r="K3" s="56" t="s">
        <v>116</v>
      </c>
      <c r="M3" s="72" t="s">
        <v>56</v>
      </c>
    </row>
    <row r="4" spans="1:13" x14ac:dyDescent="0.45">
      <c r="A4" s="67">
        <v>45666</v>
      </c>
      <c r="B4" s="68">
        <v>45672</v>
      </c>
      <c r="C4" s="69">
        <v>3</v>
      </c>
      <c r="F4" s="70" t="s">
        <v>8</v>
      </c>
      <c r="G4" s="71" t="s">
        <v>9</v>
      </c>
      <c r="K4" s="56" t="s">
        <v>117</v>
      </c>
      <c r="M4" s="72" t="s">
        <v>81</v>
      </c>
    </row>
    <row r="5" spans="1:13" x14ac:dyDescent="0.45">
      <c r="A5" s="67">
        <v>45673</v>
      </c>
      <c r="B5" s="68">
        <v>45679</v>
      </c>
      <c r="C5" s="69">
        <v>4</v>
      </c>
      <c r="F5" s="70" t="s">
        <v>105</v>
      </c>
      <c r="G5" s="71" t="s">
        <v>67</v>
      </c>
      <c r="K5" s="56" t="s">
        <v>118</v>
      </c>
      <c r="M5" s="72" t="s">
        <v>14</v>
      </c>
    </row>
    <row r="6" spans="1:13" x14ac:dyDescent="0.45">
      <c r="A6" s="67">
        <v>45680</v>
      </c>
      <c r="B6" s="68">
        <v>45686</v>
      </c>
      <c r="C6" s="69">
        <v>5</v>
      </c>
      <c r="F6" s="73" t="s">
        <v>285</v>
      </c>
      <c r="G6" s="74" t="s">
        <v>81</v>
      </c>
      <c r="K6" s="56" t="s">
        <v>119</v>
      </c>
      <c r="M6" s="72" t="s">
        <v>53</v>
      </c>
    </row>
    <row r="7" spans="1:13" x14ac:dyDescent="0.45">
      <c r="A7" s="67">
        <v>45687</v>
      </c>
      <c r="B7" s="68">
        <v>45693</v>
      </c>
      <c r="C7" s="69">
        <v>6</v>
      </c>
      <c r="F7" s="73" t="s">
        <v>102</v>
      </c>
      <c r="G7" s="74" t="s">
        <v>66</v>
      </c>
      <c r="K7" s="56" t="s">
        <v>120</v>
      </c>
      <c r="M7" s="72" t="s">
        <v>63</v>
      </c>
    </row>
    <row r="8" spans="1:13" x14ac:dyDescent="0.45">
      <c r="A8" s="67">
        <v>45694</v>
      </c>
      <c r="B8" s="68">
        <v>45700</v>
      </c>
      <c r="C8" s="69">
        <v>7</v>
      </c>
      <c r="F8" s="62" t="s">
        <v>133</v>
      </c>
      <c r="K8" s="56" t="s">
        <v>121</v>
      </c>
      <c r="M8" s="72" t="s">
        <v>9</v>
      </c>
    </row>
    <row r="9" spans="1:13" x14ac:dyDescent="0.45">
      <c r="A9" s="67">
        <v>45701</v>
      </c>
      <c r="B9" s="68">
        <v>45707</v>
      </c>
      <c r="C9" s="69">
        <v>8</v>
      </c>
      <c r="K9" s="56" t="s">
        <v>122</v>
      </c>
      <c r="M9" s="72" t="s">
        <v>88</v>
      </c>
    </row>
    <row r="10" spans="1:13" x14ac:dyDescent="0.45">
      <c r="A10" s="67">
        <v>45708</v>
      </c>
      <c r="B10" s="68">
        <v>45714</v>
      </c>
      <c r="C10" s="69">
        <v>9</v>
      </c>
      <c r="K10" s="56" t="s">
        <v>123</v>
      </c>
      <c r="M10" s="72" t="s">
        <v>19</v>
      </c>
    </row>
    <row r="11" spans="1:13" x14ac:dyDescent="0.45">
      <c r="A11" s="67">
        <v>45715</v>
      </c>
      <c r="B11" s="68">
        <v>45721</v>
      </c>
      <c r="C11" s="69">
        <v>10</v>
      </c>
      <c r="K11" s="57" t="s">
        <v>134</v>
      </c>
      <c r="M11" s="75" t="s">
        <v>90</v>
      </c>
    </row>
    <row r="12" spans="1:13" x14ac:dyDescent="0.45">
      <c r="A12" s="67">
        <v>45722</v>
      </c>
      <c r="B12" s="68">
        <v>45728</v>
      </c>
      <c r="C12" s="69">
        <v>11</v>
      </c>
      <c r="K12" s="57" t="s">
        <v>27</v>
      </c>
    </row>
    <row r="13" spans="1:13" x14ac:dyDescent="0.45">
      <c r="A13" s="67">
        <v>45729</v>
      </c>
      <c r="B13" s="68">
        <v>45735</v>
      </c>
      <c r="C13" s="69">
        <v>12</v>
      </c>
    </row>
    <row r="14" spans="1:13" x14ac:dyDescent="0.45">
      <c r="A14" s="67">
        <v>45736</v>
      </c>
      <c r="B14" s="68">
        <v>45742</v>
      </c>
      <c r="C14" s="69">
        <v>13</v>
      </c>
    </row>
    <row r="15" spans="1:13" x14ac:dyDescent="0.45">
      <c r="A15" s="67">
        <v>45743</v>
      </c>
      <c r="B15" s="68">
        <v>45749</v>
      </c>
      <c r="C15" s="69">
        <v>14</v>
      </c>
      <c r="G15" s="62" t="s">
        <v>59</v>
      </c>
    </row>
    <row r="16" spans="1:13" x14ac:dyDescent="0.45">
      <c r="A16" s="67">
        <v>45750</v>
      </c>
      <c r="B16" s="68">
        <v>45756</v>
      </c>
      <c r="C16" s="69">
        <v>15</v>
      </c>
    </row>
    <row r="17" spans="1:3" x14ac:dyDescent="0.45">
      <c r="A17" s="67">
        <v>45757</v>
      </c>
      <c r="B17" s="68">
        <v>45763</v>
      </c>
      <c r="C17" s="69">
        <v>16</v>
      </c>
    </row>
    <row r="18" spans="1:3" x14ac:dyDescent="0.45">
      <c r="A18" s="67">
        <v>45764</v>
      </c>
      <c r="B18" s="68">
        <v>45770</v>
      </c>
      <c r="C18" s="69">
        <v>17</v>
      </c>
    </row>
    <row r="19" spans="1:3" x14ac:dyDescent="0.45">
      <c r="A19" s="67">
        <v>45771</v>
      </c>
      <c r="B19" s="68">
        <v>45777</v>
      </c>
      <c r="C19" s="69">
        <v>18</v>
      </c>
    </row>
    <row r="20" spans="1:3" x14ac:dyDescent="0.45">
      <c r="A20" s="67">
        <v>45778</v>
      </c>
      <c r="B20" s="68">
        <v>45784</v>
      </c>
      <c r="C20" s="69">
        <v>19</v>
      </c>
    </row>
    <row r="21" spans="1:3" x14ac:dyDescent="0.45">
      <c r="A21" s="67">
        <v>45785</v>
      </c>
      <c r="B21" s="68">
        <v>45791</v>
      </c>
      <c r="C21" s="69">
        <v>20</v>
      </c>
    </row>
    <row r="22" spans="1:3" x14ac:dyDescent="0.45">
      <c r="A22" s="67">
        <v>45792</v>
      </c>
      <c r="B22" s="68">
        <v>45798</v>
      </c>
      <c r="C22" s="69">
        <v>21</v>
      </c>
    </row>
    <row r="23" spans="1:3" x14ac:dyDescent="0.45">
      <c r="A23" s="67">
        <v>45799</v>
      </c>
      <c r="B23" s="68">
        <v>45805</v>
      </c>
      <c r="C23" s="69">
        <v>22</v>
      </c>
    </row>
    <row r="24" spans="1:3" x14ac:dyDescent="0.45">
      <c r="A24" s="67">
        <v>45806</v>
      </c>
      <c r="B24" s="68">
        <v>45812</v>
      </c>
      <c r="C24" s="69">
        <v>23</v>
      </c>
    </row>
    <row r="25" spans="1:3" x14ac:dyDescent="0.45">
      <c r="A25" s="67">
        <v>45813</v>
      </c>
      <c r="B25" s="68">
        <v>45819</v>
      </c>
      <c r="C25" s="69">
        <v>24</v>
      </c>
    </row>
    <row r="26" spans="1:3" x14ac:dyDescent="0.45">
      <c r="A26" s="67">
        <v>45820</v>
      </c>
      <c r="B26" s="68">
        <v>45826</v>
      </c>
      <c r="C26" s="69">
        <v>25</v>
      </c>
    </row>
    <row r="27" spans="1:3" x14ac:dyDescent="0.45">
      <c r="A27" s="67">
        <v>45827</v>
      </c>
      <c r="B27" s="68">
        <v>45833</v>
      </c>
      <c r="C27" s="69">
        <v>26</v>
      </c>
    </row>
    <row r="28" spans="1:3" x14ac:dyDescent="0.45">
      <c r="A28" s="67">
        <v>45834</v>
      </c>
      <c r="B28" s="68">
        <v>45840</v>
      </c>
      <c r="C28" s="69">
        <v>27</v>
      </c>
    </row>
    <row r="29" spans="1:3" x14ac:dyDescent="0.45">
      <c r="A29" s="67">
        <v>45841</v>
      </c>
      <c r="B29" s="68">
        <v>45847</v>
      </c>
      <c r="C29" s="69">
        <v>28</v>
      </c>
    </row>
    <row r="30" spans="1:3" x14ac:dyDescent="0.45">
      <c r="A30" s="67">
        <v>45848</v>
      </c>
      <c r="B30" s="68">
        <v>45854</v>
      </c>
      <c r="C30" s="69">
        <v>29</v>
      </c>
    </row>
    <row r="31" spans="1:3" x14ac:dyDescent="0.45">
      <c r="A31" s="67">
        <v>45855</v>
      </c>
      <c r="B31" s="68">
        <v>45861</v>
      </c>
      <c r="C31" s="69">
        <v>30</v>
      </c>
    </row>
    <row r="32" spans="1:3" x14ac:dyDescent="0.45">
      <c r="A32" s="67">
        <v>45862</v>
      </c>
      <c r="B32" s="68">
        <v>45868</v>
      </c>
      <c r="C32" s="69">
        <v>31</v>
      </c>
    </row>
    <row r="33" spans="1:3" x14ac:dyDescent="0.45">
      <c r="A33" s="67">
        <v>45869</v>
      </c>
      <c r="B33" s="68">
        <v>45875</v>
      </c>
      <c r="C33" s="69">
        <v>32</v>
      </c>
    </row>
    <row r="34" spans="1:3" x14ac:dyDescent="0.45">
      <c r="A34" s="67">
        <v>45876</v>
      </c>
      <c r="B34" s="68">
        <v>45882</v>
      </c>
      <c r="C34" s="69">
        <v>33</v>
      </c>
    </row>
    <row r="35" spans="1:3" x14ac:dyDescent="0.45">
      <c r="A35" s="67">
        <v>45883</v>
      </c>
      <c r="B35" s="68">
        <v>45889</v>
      </c>
      <c r="C35" s="69">
        <v>34</v>
      </c>
    </row>
    <row r="36" spans="1:3" x14ac:dyDescent="0.45">
      <c r="A36" s="67">
        <v>45890</v>
      </c>
      <c r="B36" s="68">
        <v>45896</v>
      </c>
      <c r="C36" s="69">
        <v>35</v>
      </c>
    </row>
    <row r="37" spans="1:3" x14ac:dyDescent="0.45">
      <c r="A37" s="67">
        <v>45897</v>
      </c>
      <c r="B37" s="68">
        <v>45903</v>
      </c>
      <c r="C37" s="69">
        <v>36</v>
      </c>
    </row>
    <row r="38" spans="1:3" x14ac:dyDescent="0.45">
      <c r="A38" s="67">
        <v>45904</v>
      </c>
      <c r="B38" s="68">
        <v>45910</v>
      </c>
      <c r="C38" s="69">
        <v>37</v>
      </c>
    </row>
    <row r="39" spans="1:3" x14ac:dyDescent="0.45">
      <c r="A39" s="67">
        <v>45911</v>
      </c>
      <c r="B39" s="68">
        <v>45917</v>
      </c>
      <c r="C39" s="69">
        <v>38</v>
      </c>
    </row>
    <row r="40" spans="1:3" x14ac:dyDescent="0.45">
      <c r="A40" s="67">
        <v>45918</v>
      </c>
      <c r="B40" s="68">
        <v>45924</v>
      </c>
      <c r="C40" s="69">
        <v>39</v>
      </c>
    </row>
    <row r="41" spans="1:3" x14ac:dyDescent="0.45">
      <c r="A41" s="67">
        <v>45925</v>
      </c>
      <c r="B41" s="68">
        <v>45931</v>
      </c>
      <c r="C41" s="69">
        <v>40</v>
      </c>
    </row>
    <row r="42" spans="1:3" x14ac:dyDescent="0.45">
      <c r="A42" s="67">
        <v>45932</v>
      </c>
      <c r="B42" s="68">
        <v>45938</v>
      </c>
      <c r="C42" s="69">
        <v>41</v>
      </c>
    </row>
    <row r="43" spans="1:3" x14ac:dyDescent="0.45">
      <c r="A43" s="67">
        <v>45939</v>
      </c>
      <c r="B43" s="68">
        <v>45945</v>
      </c>
      <c r="C43" s="69">
        <v>42</v>
      </c>
    </row>
    <row r="44" spans="1:3" x14ac:dyDescent="0.45">
      <c r="A44" s="67">
        <v>45946</v>
      </c>
      <c r="B44" s="68">
        <v>45952</v>
      </c>
      <c r="C44" s="69">
        <v>43</v>
      </c>
    </row>
    <row r="45" spans="1:3" x14ac:dyDescent="0.45">
      <c r="A45" s="67">
        <v>45953</v>
      </c>
      <c r="B45" s="68">
        <v>45959</v>
      </c>
      <c r="C45" s="69">
        <v>44</v>
      </c>
    </row>
    <row r="46" spans="1:3" x14ac:dyDescent="0.45">
      <c r="A46" s="67">
        <v>45960</v>
      </c>
      <c r="B46" s="68">
        <v>45966</v>
      </c>
      <c r="C46" s="69">
        <v>45</v>
      </c>
    </row>
    <row r="47" spans="1:3" x14ac:dyDescent="0.45">
      <c r="A47" s="67">
        <v>45967</v>
      </c>
      <c r="B47" s="68">
        <v>45973</v>
      </c>
      <c r="C47" s="69">
        <v>46</v>
      </c>
    </row>
    <row r="48" spans="1:3" x14ac:dyDescent="0.45">
      <c r="A48" s="67">
        <v>45974</v>
      </c>
      <c r="B48" s="68">
        <v>45980</v>
      </c>
      <c r="C48" s="69">
        <v>47</v>
      </c>
    </row>
    <row r="49" spans="1:3" x14ac:dyDescent="0.45">
      <c r="A49" s="67">
        <v>45981</v>
      </c>
      <c r="B49" s="68">
        <v>45987</v>
      </c>
      <c r="C49" s="69">
        <v>48</v>
      </c>
    </row>
    <row r="50" spans="1:3" x14ac:dyDescent="0.45">
      <c r="A50" s="67">
        <v>45988</v>
      </c>
      <c r="B50" s="68">
        <v>45994</v>
      </c>
      <c r="C50" s="69">
        <v>49</v>
      </c>
    </row>
    <row r="51" spans="1:3" x14ac:dyDescent="0.45">
      <c r="A51" s="67">
        <v>45995</v>
      </c>
      <c r="B51" s="68">
        <v>46001</v>
      </c>
      <c r="C51" s="69">
        <v>50</v>
      </c>
    </row>
    <row r="52" spans="1:3" x14ac:dyDescent="0.45">
      <c r="A52" s="67">
        <v>46002</v>
      </c>
      <c r="B52" s="68">
        <v>46008</v>
      </c>
      <c r="C52" s="69">
        <v>51</v>
      </c>
    </row>
    <row r="53" spans="1:3" x14ac:dyDescent="0.45">
      <c r="A53" s="76">
        <v>46009</v>
      </c>
      <c r="B53" s="77">
        <v>46015</v>
      </c>
      <c r="C53" s="78">
        <v>52</v>
      </c>
    </row>
    <row r="55" spans="1:3" x14ac:dyDescent="0.45">
      <c r="A55" s="62" t="s">
        <v>132</v>
      </c>
    </row>
  </sheetData>
  <pageMargins left="0.7" right="0.7" top="0.75" bottom="0.75" header="0.3" footer="0.3"/>
  <pageSetup orientation="portrait" r:id="rId1"/>
  <tableParts count="4">
    <tablePart r:id="rId2"/>
    <tablePart r:id="rId3"/>
    <tablePart r:id="rId4"/>
    <tablePart r:id="rId5"/>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188D89-6BCD-40A3-A3C9-B6822E76F515}">
  <dimension ref="B2:U116"/>
  <sheetViews>
    <sheetView zoomScale="70" zoomScaleNormal="70" workbookViewId="0">
      <selection activeCell="O4" sqref="O4"/>
    </sheetView>
  </sheetViews>
  <sheetFormatPr defaultColWidth="9.109375" defaultRowHeight="14.4" x14ac:dyDescent="0.3"/>
  <cols>
    <col min="1" max="1" width="2.5546875" style="10" customWidth="1"/>
    <col min="2" max="2" width="12.5546875" style="22" bestFit="1" customWidth="1"/>
    <col min="3" max="3" width="26.109375" style="10" customWidth="1"/>
    <col min="4" max="4" width="38.33203125" style="10" customWidth="1"/>
    <col min="5" max="5" width="3.109375" style="10" customWidth="1"/>
    <col min="6" max="6" width="26" style="10" customWidth="1"/>
    <col min="7" max="7" width="38.88671875" style="10" customWidth="1"/>
    <col min="8" max="8" width="3.33203125" style="10" customWidth="1"/>
    <col min="9" max="9" width="13.88671875" style="10" customWidth="1"/>
    <col min="10" max="10" width="37.6640625" style="10" customWidth="1"/>
    <col min="11" max="11" width="2.33203125" style="10" customWidth="1"/>
    <col min="12" max="12" width="8.5546875" style="10" customWidth="1"/>
    <col min="13" max="16" width="10.33203125" style="10" customWidth="1"/>
    <col min="17" max="17" width="2.88671875" style="10" customWidth="1"/>
    <col min="18" max="16384" width="9.109375" style="10"/>
  </cols>
  <sheetData>
    <row r="2" spans="2:21" ht="47.25" customHeight="1" x14ac:dyDescent="0.3">
      <c r="B2" s="137"/>
      <c r="C2" s="255" t="s">
        <v>71</v>
      </c>
      <c r="D2" s="256"/>
      <c r="F2" s="257" t="s">
        <v>72</v>
      </c>
      <c r="G2" s="258"/>
      <c r="H2" s="1"/>
      <c r="I2" s="257" t="s">
        <v>73</v>
      </c>
      <c r="J2" s="258"/>
    </row>
    <row r="3" spans="2:21" ht="25.5" customHeight="1" x14ac:dyDescent="0.3">
      <c r="B3" s="137" t="s">
        <v>19</v>
      </c>
      <c r="C3" s="14" t="s">
        <v>74</v>
      </c>
      <c r="D3" s="15" t="s">
        <v>75</v>
      </c>
      <c r="F3" s="14" t="s">
        <v>76</v>
      </c>
      <c r="G3" s="15" t="s">
        <v>77</v>
      </c>
      <c r="H3" s="3"/>
      <c r="I3" s="14" t="s">
        <v>78</v>
      </c>
      <c r="J3" s="15" t="s">
        <v>75</v>
      </c>
    </row>
    <row r="4" spans="2:21" ht="15.6" x14ac:dyDescent="0.3">
      <c r="B4" s="137" t="s">
        <v>14</v>
      </c>
      <c r="C4" s="16" t="s">
        <v>79</v>
      </c>
      <c r="D4" s="134">
        <f>COUNTIF(Findings!$F$5:$F159,C4)</f>
        <v>6</v>
      </c>
      <c r="F4" s="131" t="s">
        <v>115</v>
      </c>
      <c r="G4" s="132">
        <f>COUNTIFS(GMP[TOR], Chart_2025!F4)</f>
        <v>9</v>
      </c>
      <c r="H4" s="1"/>
      <c r="I4" s="20" t="s">
        <v>63</v>
      </c>
      <c r="J4" s="134">
        <f>COUNTIF(Findings!$S$5:$S159,I4)</f>
        <v>1</v>
      </c>
    </row>
    <row r="5" spans="2:21" ht="15.6" x14ac:dyDescent="0.3">
      <c r="B5" s="137" t="s">
        <v>9</v>
      </c>
      <c r="C5" s="16" t="s">
        <v>10</v>
      </c>
      <c r="D5" s="134">
        <f>COUNTIF(Findings!$F$5:$F159,C5)</f>
        <v>7</v>
      </c>
      <c r="F5" s="131" t="s">
        <v>116</v>
      </c>
      <c r="G5" s="132">
        <f>COUNTIFS(GMP[TOR], Chart_2025!F5)</f>
        <v>14</v>
      </c>
      <c r="H5" s="1"/>
      <c r="I5" s="20" t="s">
        <v>9</v>
      </c>
      <c r="J5" s="134">
        <f>COUNTIF(Findings!$S$5:$S159,I5)</f>
        <v>12</v>
      </c>
    </row>
    <row r="6" spans="2:21" ht="31.2" x14ac:dyDescent="0.3">
      <c r="B6" s="137" t="s">
        <v>63</v>
      </c>
      <c r="C6" s="13" t="s">
        <v>15</v>
      </c>
      <c r="D6" s="134">
        <f>COUNTIF(Findings!$F$5:$F159,C6)</f>
        <v>5</v>
      </c>
      <c r="F6" s="131" t="s">
        <v>117</v>
      </c>
      <c r="G6" s="132">
        <f>COUNTIFS(GMP[TOR], Chart_2025!F6)</f>
        <v>16</v>
      </c>
      <c r="H6" s="1"/>
      <c r="I6" s="20" t="s">
        <v>14</v>
      </c>
      <c r="J6" s="134">
        <f>COUNTIF(Findings!$S$5:$S159,I6)</f>
        <v>15</v>
      </c>
    </row>
    <row r="7" spans="2:21" ht="15.6" x14ac:dyDescent="0.3">
      <c r="B7" s="137" t="s">
        <v>53</v>
      </c>
      <c r="C7" s="16" t="s">
        <v>20</v>
      </c>
      <c r="D7" s="134">
        <f>COUNTIF(Findings!$F$5:$F159,C7)</f>
        <v>67</v>
      </c>
      <c r="F7" s="131" t="s">
        <v>118</v>
      </c>
      <c r="G7" s="132">
        <f>COUNTIFS(GMP[TOR], Chart_2025!F7)</f>
        <v>33</v>
      </c>
      <c r="H7" s="1"/>
      <c r="I7" s="20" t="s">
        <v>19</v>
      </c>
      <c r="J7" s="134">
        <f>COUNTIF(Findings!$S$5:$S159,I7)</f>
        <v>34</v>
      </c>
    </row>
    <row r="8" spans="2:21" ht="15.6" x14ac:dyDescent="0.3">
      <c r="B8" s="137" t="s">
        <v>90</v>
      </c>
      <c r="C8" s="16" t="s">
        <v>52</v>
      </c>
      <c r="D8" s="134">
        <f>COUNTIF(Findings!$F$5:$F159,C8)</f>
        <v>10</v>
      </c>
      <c r="F8" s="133" t="s">
        <v>119</v>
      </c>
      <c r="G8" s="132">
        <f>COUNTIFS(GMP[TOR], Chart_2025!F8)</f>
        <v>1</v>
      </c>
      <c r="H8" s="1"/>
      <c r="I8" s="20" t="s">
        <v>53</v>
      </c>
      <c r="J8" s="134">
        <f>COUNTIF(Findings!$S$5:$S159,I8)</f>
        <v>3</v>
      </c>
    </row>
    <row r="9" spans="2:21" ht="15.6" x14ac:dyDescent="0.3">
      <c r="B9" s="137" t="s">
        <v>88</v>
      </c>
      <c r="C9" s="9" t="s">
        <v>57</v>
      </c>
      <c r="D9" s="134">
        <f>COUNTIF(Findings!$F$5:$F159,C9)</f>
        <v>11</v>
      </c>
      <c r="F9" s="133" t="s">
        <v>120</v>
      </c>
      <c r="G9" s="132">
        <f>COUNTIFS(GMP[TOR], Chart_2025!F9)</f>
        <v>34</v>
      </c>
      <c r="H9" s="1"/>
      <c r="I9" s="20" t="s">
        <v>90</v>
      </c>
      <c r="J9" s="134">
        <f>COUNTIF(Findings!$S$5:$S159,I9)</f>
        <v>1</v>
      </c>
    </row>
    <row r="10" spans="2:21" ht="15.6" x14ac:dyDescent="0.3">
      <c r="B10" s="137" t="s">
        <v>66</v>
      </c>
      <c r="C10" s="16" t="s">
        <v>25</v>
      </c>
      <c r="D10" s="134">
        <f>COUNTIF(Findings!$F$5:$F159,C10)</f>
        <v>9</v>
      </c>
      <c r="F10" s="133" t="s">
        <v>121</v>
      </c>
      <c r="G10" s="132">
        <f>COUNTIFS(GMP[TOR], Chart_2025!F10)</f>
        <v>23</v>
      </c>
      <c r="H10" s="1"/>
      <c r="I10" s="20" t="s">
        <v>88</v>
      </c>
      <c r="J10" s="134">
        <f>COUNTIF(Findings!$S$5:$S159,I10)</f>
        <v>0</v>
      </c>
    </row>
    <row r="11" spans="2:21" ht="15.6" x14ac:dyDescent="0.3">
      <c r="B11" s="137" t="s">
        <v>67</v>
      </c>
      <c r="C11" s="16" t="s">
        <v>62</v>
      </c>
      <c r="D11" s="134">
        <f>COUNTIF(Findings!$F$5:$F159,C11)</f>
        <v>3</v>
      </c>
      <c r="F11" s="133" t="s">
        <v>122</v>
      </c>
      <c r="G11" s="132">
        <f>COUNTIFS(GMP[TOR], Chart_2025!F11)</f>
        <v>23</v>
      </c>
      <c r="H11" s="1"/>
      <c r="I11" s="20" t="s">
        <v>67</v>
      </c>
      <c r="J11" s="134">
        <f>COUNTIF(Findings!$S$5:$S159,I11)</f>
        <v>14</v>
      </c>
    </row>
    <row r="12" spans="2:21" ht="28.8" x14ac:dyDescent="0.3">
      <c r="B12" s="137" t="s">
        <v>81</v>
      </c>
      <c r="C12" s="13" t="s">
        <v>26</v>
      </c>
      <c r="D12" s="134">
        <f>COUNTIF(Findings!$F$5:$F159,C12)</f>
        <v>9</v>
      </c>
      <c r="F12" s="133" t="s">
        <v>123</v>
      </c>
      <c r="G12" s="132">
        <f>COUNTIFS(GMP[TOR], Chart_2025!F12)</f>
        <v>0</v>
      </c>
      <c r="H12" s="1"/>
      <c r="I12" s="20" t="s">
        <v>66</v>
      </c>
      <c r="J12" s="134">
        <f>COUNTIF(Findings!$S$5:$S159,I12)</f>
        <v>3</v>
      </c>
    </row>
    <row r="13" spans="2:21" ht="15.6" x14ac:dyDescent="0.3">
      <c r="B13" s="137" t="s">
        <v>82</v>
      </c>
      <c r="C13" s="16" t="s">
        <v>27</v>
      </c>
      <c r="D13" s="134">
        <f>COUNTIF(Findings!$F$5:$F159,C13)</f>
        <v>28</v>
      </c>
      <c r="F13" s="133" t="s">
        <v>27</v>
      </c>
      <c r="G13" s="132">
        <f>COUNTIFS(GMP[TOR], Chart_2025!F13)</f>
        <v>0</v>
      </c>
      <c r="I13" s="21" t="s">
        <v>81</v>
      </c>
      <c r="J13" s="134">
        <f>COUNTIF(Findings!$S$5:$S159,I13)</f>
        <v>4</v>
      </c>
    </row>
    <row r="14" spans="2:21" ht="43.2" x14ac:dyDescent="0.3">
      <c r="B14" s="215" t="s">
        <v>83</v>
      </c>
      <c r="I14" s="16" t="s">
        <v>82</v>
      </c>
      <c r="J14" s="134">
        <f>COUNTIF(Findings!$S$5:$S159,I14)</f>
        <v>0</v>
      </c>
    </row>
    <row r="15" spans="2:21" x14ac:dyDescent="0.3">
      <c r="C15" s="19"/>
      <c r="D15" s="19"/>
      <c r="E15" s="19"/>
      <c r="F15" s="19"/>
      <c r="G15" s="19"/>
      <c r="H15" s="19"/>
      <c r="I15" s="19"/>
      <c r="J15" s="19"/>
      <c r="K15" s="19"/>
      <c r="L15" s="19"/>
      <c r="M15" s="19"/>
      <c r="N15" s="19"/>
      <c r="O15" s="19"/>
      <c r="P15" s="19"/>
      <c r="Q15" s="19"/>
      <c r="R15" s="19"/>
      <c r="S15" s="19"/>
      <c r="T15" s="19"/>
      <c r="U15" s="19"/>
    </row>
    <row r="16" spans="2:21" s="22" customFormat="1" ht="18" x14ac:dyDescent="0.3">
      <c r="C16" s="17"/>
      <c r="D16" s="17"/>
      <c r="E16" s="17"/>
      <c r="F16" s="259" t="s">
        <v>80</v>
      </c>
      <c r="G16" s="260"/>
      <c r="H16" s="17"/>
      <c r="I16" s="17"/>
      <c r="J16" s="17"/>
      <c r="K16" s="17"/>
      <c r="L16" s="17"/>
      <c r="M16" s="17"/>
      <c r="N16" s="17"/>
      <c r="O16" s="17"/>
      <c r="P16" s="17"/>
      <c r="Q16" s="17"/>
      <c r="R16" s="17"/>
      <c r="S16" s="17"/>
      <c r="T16" s="17"/>
      <c r="U16" s="17"/>
    </row>
    <row r="17" spans="2:21" ht="18" x14ac:dyDescent="0.3">
      <c r="B17" s="10"/>
      <c r="C17" s="4" t="s">
        <v>59</v>
      </c>
      <c r="D17" s="18"/>
      <c r="E17" s="18"/>
      <c r="F17" s="14" t="s">
        <v>40</v>
      </c>
      <c r="G17" s="15" t="s">
        <v>75</v>
      </c>
      <c r="H17" s="18"/>
      <c r="I17" s="18"/>
      <c r="J17" s="18"/>
      <c r="K17" s="18"/>
      <c r="L17" s="18"/>
      <c r="M17" s="18"/>
      <c r="N17" s="18"/>
      <c r="O17" s="18"/>
      <c r="P17" s="18"/>
      <c r="Q17" s="18"/>
      <c r="R17" s="18"/>
      <c r="S17" s="18"/>
      <c r="T17" s="18"/>
      <c r="U17" s="18"/>
    </row>
    <row r="18" spans="2:21" x14ac:dyDescent="0.3">
      <c r="B18" s="10"/>
      <c r="C18" s="4"/>
      <c r="D18" s="18"/>
      <c r="E18" s="18"/>
      <c r="F18" s="16" t="s">
        <v>50</v>
      </c>
      <c r="G18" s="11">
        <f>COUNTIF(Findings!$R$5:$R159,F18)</f>
        <v>126</v>
      </c>
      <c r="H18" s="18"/>
      <c r="I18" s="18"/>
      <c r="J18" s="18"/>
      <c r="K18" s="18"/>
      <c r="L18" s="18"/>
      <c r="M18" s="18"/>
      <c r="N18" s="18"/>
      <c r="O18" s="18"/>
      <c r="P18" s="18"/>
      <c r="Q18" s="18"/>
      <c r="R18" s="18"/>
      <c r="S18" s="18"/>
      <c r="T18" s="18"/>
      <c r="U18" s="18"/>
    </row>
    <row r="19" spans="2:21" x14ac:dyDescent="0.3">
      <c r="B19" s="10"/>
      <c r="C19" s="4"/>
      <c r="D19" s="18"/>
      <c r="E19" s="18"/>
      <c r="F19" s="16" t="s">
        <v>69</v>
      </c>
      <c r="G19" s="11">
        <f>COUNTIF(Findings!$R$5:$R159,F19)</f>
        <v>2</v>
      </c>
      <c r="H19" s="18"/>
      <c r="I19" s="18"/>
      <c r="J19" s="18"/>
      <c r="K19" s="18"/>
      <c r="L19" s="18"/>
      <c r="M19" s="18"/>
      <c r="N19" s="18"/>
      <c r="O19" s="18"/>
      <c r="P19" s="18"/>
      <c r="Q19" s="18"/>
      <c r="R19" s="18"/>
      <c r="S19" s="18"/>
      <c r="T19" s="18"/>
      <c r="U19" s="18"/>
    </row>
    <row r="20" spans="2:21" x14ac:dyDescent="0.3">
      <c r="B20" s="10"/>
      <c r="C20" s="4" t="s">
        <v>59</v>
      </c>
      <c r="D20" s="18" t="s">
        <v>59</v>
      </c>
      <c r="E20" s="18" t="s">
        <v>59</v>
      </c>
      <c r="F20" s="16" t="s">
        <v>55</v>
      </c>
      <c r="G20" s="11">
        <f>COUNTIF(Findings!$R$5:$R159,F20)</f>
        <v>27</v>
      </c>
      <c r="H20" s="18" t="s">
        <v>59</v>
      </c>
      <c r="I20" s="18" t="s">
        <v>59</v>
      </c>
      <c r="J20" s="18" t="s">
        <v>59</v>
      </c>
      <c r="K20" s="18" t="s">
        <v>59</v>
      </c>
      <c r="L20" s="18" t="s">
        <v>59</v>
      </c>
      <c r="M20" s="18" t="s">
        <v>59</v>
      </c>
      <c r="N20" s="18" t="s">
        <v>59</v>
      </c>
      <c r="O20" s="18" t="s">
        <v>59</v>
      </c>
      <c r="P20" s="18" t="s">
        <v>59</v>
      </c>
      <c r="Q20" s="18" t="s">
        <v>59</v>
      </c>
      <c r="R20" s="18" t="s">
        <v>59</v>
      </c>
      <c r="S20" s="18" t="s">
        <v>59</v>
      </c>
      <c r="T20" s="18" t="s">
        <v>59</v>
      </c>
      <c r="U20" s="18" t="s">
        <v>59</v>
      </c>
    </row>
    <row r="21" spans="2:21" x14ac:dyDescent="0.3">
      <c r="B21" s="10"/>
      <c r="C21" s="4"/>
      <c r="D21" s="18"/>
    </row>
    <row r="22" spans="2:21" x14ac:dyDescent="0.3">
      <c r="B22" s="10"/>
      <c r="C22" s="4" t="s">
        <v>59</v>
      </c>
      <c r="D22" s="18"/>
    </row>
    <row r="23" spans="2:21" x14ac:dyDescent="0.3">
      <c r="B23" s="10"/>
      <c r="C23" s="10" t="s">
        <v>59</v>
      </c>
    </row>
    <row r="24" spans="2:21" x14ac:dyDescent="0.3">
      <c r="B24" s="10"/>
    </row>
    <row r="25" spans="2:21" x14ac:dyDescent="0.3">
      <c r="B25" s="10"/>
      <c r="C25" s="10" t="s">
        <v>59</v>
      </c>
    </row>
    <row r="26" spans="2:21" x14ac:dyDescent="0.3">
      <c r="B26" s="2"/>
    </row>
    <row r="27" spans="2:21" x14ac:dyDescent="0.3">
      <c r="B27" s="2"/>
      <c r="D27" s="10" t="s">
        <v>59</v>
      </c>
    </row>
    <row r="28" spans="2:21" s="22" customFormat="1" ht="34.799999999999997" customHeight="1" x14ac:dyDescent="0.3">
      <c r="B28" s="216"/>
      <c r="C28" s="22" t="s">
        <v>59</v>
      </c>
    </row>
    <row r="29" spans="2:21" ht="30.6" customHeight="1" x14ac:dyDescent="0.3">
      <c r="B29" s="254" t="s">
        <v>84</v>
      </c>
    </row>
    <row r="30" spans="2:21" ht="30.6" customHeight="1" x14ac:dyDescent="0.3">
      <c r="B30" s="254"/>
      <c r="C30" s="10" t="s">
        <v>59</v>
      </c>
    </row>
    <row r="31" spans="2:21" ht="30.6" customHeight="1" x14ac:dyDescent="0.3">
      <c r="B31" s="254"/>
    </row>
    <row r="32" spans="2:21" ht="30.6" customHeight="1" x14ac:dyDescent="0.3">
      <c r="B32" s="254"/>
    </row>
    <row r="33" spans="2:2" ht="30.6" customHeight="1" x14ac:dyDescent="0.3">
      <c r="B33" s="254" t="s">
        <v>223</v>
      </c>
    </row>
    <row r="34" spans="2:2" ht="30.6" customHeight="1" x14ac:dyDescent="0.3">
      <c r="B34" s="254"/>
    </row>
    <row r="35" spans="2:2" ht="30.6" customHeight="1" x14ac:dyDescent="0.3">
      <c r="B35" s="254"/>
    </row>
    <row r="36" spans="2:2" ht="30.6" customHeight="1" x14ac:dyDescent="0.3">
      <c r="B36" s="254"/>
    </row>
    <row r="37" spans="2:2" ht="30.6" customHeight="1" x14ac:dyDescent="0.3">
      <c r="B37" s="254" t="s">
        <v>224</v>
      </c>
    </row>
    <row r="38" spans="2:2" ht="30.6" customHeight="1" x14ac:dyDescent="0.3">
      <c r="B38" s="254"/>
    </row>
    <row r="39" spans="2:2" ht="30.6" customHeight="1" x14ac:dyDescent="0.3">
      <c r="B39" s="254"/>
    </row>
    <row r="40" spans="2:2" ht="30.6" customHeight="1" x14ac:dyDescent="0.3">
      <c r="B40" s="254"/>
    </row>
    <row r="41" spans="2:2" ht="30.6" customHeight="1" x14ac:dyDescent="0.3">
      <c r="B41" s="254" t="s">
        <v>225</v>
      </c>
    </row>
    <row r="42" spans="2:2" ht="30.6" customHeight="1" x14ac:dyDescent="0.3">
      <c r="B42" s="254"/>
    </row>
    <row r="43" spans="2:2" ht="30.6" customHeight="1" x14ac:dyDescent="0.3">
      <c r="B43" s="254"/>
    </row>
    <row r="44" spans="2:2" ht="30.6" customHeight="1" x14ac:dyDescent="0.3">
      <c r="B44" s="254"/>
    </row>
    <row r="45" spans="2:2" ht="30.6" customHeight="1" x14ac:dyDescent="0.3">
      <c r="B45" s="254" t="s">
        <v>226</v>
      </c>
    </row>
    <row r="46" spans="2:2" ht="30.6" customHeight="1" x14ac:dyDescent="0.3">
      <c r="B46" s="254"/>
    </row>
    <row r="47" spans="2:2" ht="30.6" customHeight="1" x14ac:dyDescent="0.3">
      <c r="B47" s="254"/>
    </row>
    <row r="48" spans="2:2" ht="30.6" customHeight="1" x14ac:dyDescent="0.3">
      <c r="B48" s="254"/>
    </row>
    <row r="49" spans="2:2" ht="30.6" customHeight="1" x14ac:dyDescent="0.3">
      <c r="B49" s="254" t="s">
        <v>227</v>
      </c>
    </row>
    <row r="50" spans="2:2" ht="30.6" customHeight="1" x14ac:dyDescent="0.3">
      <c r="B50" s="254"/>
    </row>
    <row r="51" spans="2:2" ht="30.6" customHeight="1" x14ac:dyDescent="0.3">
      <c r="B51" s="254"/>
    </row>
    <row r="52" spans="2:2" ht="30.6" customHeight="1" x14ac:dyDescent="0.3">
      <c r="B52" s="254"/>
    </row>
    <row r="53" spans="2:2" ht="30.6" customHeight="1" x14ac:dyDescent="0.3">
      <c r="B53" s="254" t="s">
        <v>228</v>
      </c>
    </row>
    <row r="54" spans="2:2" ht="30.6" customHeight="1" x14ac:dyDescent="0.3">
      <c r="B54" s="254"/>
    </row>
    <row r="55" spans="2:2" ht="30.6" customHeight="1" x14ac:dyDescent="0.3">
      <c r="B55" s="254"/>
    </row>
    <row r="56" spans="2:2" ht="30.6" customHeight="1" x14ac:dyDescent="0.3">
      <c r="B56" s="254"/>
    </row>
    <row r="57" spans="2:2" ht="30.6" customHeight="1" x14ac:dyDescent="0.3">
      <c r="B57" s="254" t="s">
        <v>229</v>
      </c>
    </row>
    <row r="58" spans="2:2" ht="30.6" customHeight="1" x14ac:dyDescent="0.3">
      <c r="B58" s="254"/>
    </row>
    <row r="59" spans="2:2" ht="30.6" customHeight="1" x14ac:dyDescent="0.3">
      <c r="B59" s="254"/>
    </row>
    <row r="60" spans="2:2" ht="30.6" customHeight="1" x14ac:dyDescent="0.3">
      <c r="B60" s="254"/>
    </row>
    <row r="61" spans="2:2" ht="30.6" customHeight="1" x14ac:dyDescent="0.3">
      <c r="B61" s="254" t="s">
        <v>230</v>
      </c>
    </row>
    <row r="62" spans="2:2" ht="30.6" customHeight="1" x14ac:dyDescent="0.3">
      <c r="B62" s="254"/>
    </row>
    <row r="63" spans="2:2" ht="30.6" customHeight="1" x14ac:dyDescent="0.3">
      <c r="B63" s="254"/>
    </row>
    <row r="64" spans="2:2" ht="30.6" customHeight="1" x14ac:dyDescent="0.3">
      <c r="B64" s="254"/>
    </row>
    <row r="65" spans="2:2" ht="30.6" customHeight="1" x14ac:dyDescent="0.3">
      <c r="B65" s="254" t="s">
        <v>231</v>
      </c>
    </row>
    <row r="66" spans="2:2" ht="30.6" customHeight="1" x14ac:dyDescent="0.3">
      <c r="B66" s="254"/>
    </row>
    <row r="67" spans="2:2" ht="30.6" customHeight="1" x14ac:dyDescent="0.3">
      <c r="B67" s="254"/>
    </row>
    <row r="68" spans="2:2" ht="30.6" customHeight="1" x14ac:dyDescent="0.3">
      <c r="B68" s="254"/>
    </row>
    <row r="69" spans="2:2" ht="30.6" customHeight="1" x14ac:dyDescent="0.3">
      <c r="B69" s="254" t="s">
        <v>232</v>
      </c>
    </row>
    <row r="70" spans="2:2" ht="30.6" customHeight="1" x14ac:dyDescent="0.3">
      <c r="B70" s="254"/>
    </row>
    <row r="71" spans="2:2" ht="30.6" customHeight="1" x14ac:dyDescent="0.3">
      <c r="B71" s="254"/>
    </row>
    <row r="72" spans="2:2" ht="30.6" customHeight="1" x14ac:dyDescent="0.3">
      <c r="B72" s="254"/>
    </row>
    <row r="73" spans="2:2" ht="30.6" customHeight="1" x14ac:dyDescent="0.3">
      <c r="B73" s="254" t="s">
        <v>233</v>
      </c>
    </row>
    <row r="74" spans="2:2" ht="30.6" customHeight="1" x14ac:dyDescent="0.3">
      <c r="B74" s="254"/>
    </row>
    <row r="75" spans="2:2" ht="30.6" customHeight="1" x14ac:dyDescent="0.3">
      <c r="B75" s="254"/>
    </row>
    <row r="76" spans="2:2" ht="30.6" customHeight="1" x14ac:dyDescent="0.3">
      <c r="B76" s="254"/>
    </row>
    <row r="77" spans="2:2" ht="30.6" customHeight="1" x14ac:dyDescent="0.3">
      <c r="B77" s="254" t="s">
        <v>234</v>
      </c>
    </row>
    <row r="78" spans="2:2" ht="30.6" customHeight="1" x14ac:dyDescent="0.3">
      <c r="B78" s="254"/>
    </row>
    <row r="79" spans="2:2" ht="30.6" customHeight="1" x14ac:dyDescent="0.3">
      <c r="B79" s="254"/>
    </row>
    <row r="80" spans="2:2" ht="30.6" customHeight="1" x14ac:dyDescent="0.3">
      <c r="B80" s="254"/>
    </row>
    <row r="81" spans="2:2" ht="30.6" customHeight="1" x14ac:dyDescent="0.3">
      <c r="B81" s="254" t="s">
        <v>235</v>
      </c>
    </row>
    <row r="82" spans="2:2" ht="30.6" customHeight="1" x14ac:dyDescent="0.3">
      <c r="B82" s="254"/>
    </row>
    <row r="83" spans="2:2" ht="30.6" customHeight="1" x14ac:dyDescent="0.3">
      <c r="B83" s="254"/>
    </row>
    <row r="84" spans="2:2" ht="30.6" customHeight="1" x14ac:dyDescent="0.3">
      <c r="B84" s="254"/>
    </row>
    <row r="85" spans="2:2" ht="30.6" customHeight="1" x14ac:dyDescent="0.3">
      <c r="B85" s="254" t="s">
        <v>236</v>
      </c>
    </row>
    <row r="86" spans="2:2" ht="30.6" customHeight="1" x14ac:dyDescent="0.3">
      <c r="B86" s="254"/>
    </row>
    <row r="87" spans="2:2" ht="30.6" customHeight="1" x14ac:dyDescent="0.3">
      <c r="B87" s="254"/>
    </row>
    <row r="88" spans="2:2" ht="30.6" customHeight="1" x14ac:dyDescent="0.3">
      <c r="B88" s="254"/>
    </row>
    <row r="89" spans="2:2" ht="30.6" customHeight="1" x14ac:dyDescent="0.3">
      <c r="B89" s="254" t="s">
        <v>237</v>
      </c>
    </row>
    <row r="90" spans="2:2" ht="30.6" customHeight="1" x14ac:dyDescent="0.3">
      <c r="B90" s="254"/>
    </row>
    <row r="91" spans="2:2" ht="30.6" customHeight="1" x14ac:dyDescent="0.3">
      <c r="B91" s="254"/>
    </row>
    <row r="92" spans="2:2" ht="30.6" customHeight="1" x14ac:dyDescent="0.3">
      <c r="B92" s="254"/>
    </row>
    <row r="93" spans="2:2" ht="30.6" customHeight="1" x14ac:dyDescent="0.3">
      <c r="B93" s="254" t="s">
        <v>238</v>
      </c>
    </row>
    <row r="94" spans="2:2" ht="30.6" customHeight="1" x14ac:dyDescent="0.3">
      <c r="B94" s="254"/>
    </row>
    <row r="95" spans="2:2" ht="30.6" customHeight="1" x14ac:dyDescent="0.3">
      <c r="B95" s="254"/>
    </row>
    <row r="96" spans="2:2" ht="30.6" customHeight="1" x14ac:dyDescent="0.3">
      <c r="B96" s="254"/>
    </row>
    <row r="97" spans="2:3" ht="30.6" customHeight="1" x14ac:dyDescent="0.3">
      <c r="B97" s="254" t="s">
        <v>239</v>
      </c>
    </row>
    <row r="98" spans="2:3" ht="30.6" customHeight="1" x14ac:dyDescent="0.3">
      <c r="B98" s="254"/>
    </row>
    <row r="99" spans="2:3" ht="30.6" customHeight="1" x14ac:dyDescent="0.3">
      <c r="B99" s="254"/>
    </row>
    <row r="100" spans="2:3" ht="30.6" customHeight="1" x14ac:dyDescent="0.3">
      <c r="B100" s="254"/>
    </row>
    <row r="101" spans="2:3" ht="30.6" customHeight="1" x14ac:dyDescent="0.3">
      <c r="B101" s="254" t="s">
        <v>240</v>
      </c>
    </row>
    <row r="102" spans="2:3" ht="30.6" customHeight="1" x14ac:dyDescent="0.3">
      <c r="B102" s="254"/>
    </row>
    <row r="103" spans="2:3" ht="30.6" customHeight="1" x14ac:dyDescent="0.3">
      <c r="B103" s="254"/>
    </row>
    <row r="104" spans="2:3" ht="30.6" customHeight="1" x14ac:dyDescent="0.3">
      <c r="B104" s="254"/>
    </row>
    <row r="105" spans="2:3" ht="30.6" customHeight="1" x14ac:dyDescent="0.3">
      <c r="B105" s="254" t="s">
        <v>241</v>
      </c>
      <c r="C105" s="10" t="s">
        <v>59</v>
      </c>
    </row>
    <row r="106" spans="2:3" ht="30.6" customHeight="1" x14ac:dyDescent="0.3">
      <c r="B106" s="254"/>
    </row>
    <row r="107" spans="2:3" ht="30.6" customHeight="1" x14ac:dyDescent="0.3">
      <c r="B107" s="254"/>
    </row>
    <row r="108" spans="2:3" ht="30.6" customHeight="1" x14ac:dyDescent="0.3">
      <c r="B108" s="254"/>
    </row>
    <row r="109" spans="2:3" ht="30.6" customHeight="1" x14ac:dyDescent="0.3">
      <c r="B109" s="254" t="s">
        <v>242</v>
      </c>
    </row>
    <row r="110" spans="2:3" ht="30.6" customHeight="1" x14ac:dyDescent="0.3">
      <c r="B110" s="254"/>
      <c r="C110" s="10" t="s">
        <v>59</v>
      </c>
    </row>
    <row r="111" spans="2:3" ht="30.6" customHeight="1" x14ac:dyDescent="0.3">
      <c r="B111" s="254"/>
    </row>
    <row r="112" spans="2:3" ht="30.6" customHeight="1" x14ac:dyDescent="0.3">
      <c r="B112" s="254"/>
    </row>
    <row r="113" spans="2:2" ht="30.6" customHeight="1" x14ac:dyDescent="0.3">
      <c r="B113" s="254" t="s">
        <v>243</v>
      </c>
    </row>
    <row r="114" spans="2:2" ht="30.6" customHeight="1" x14ac:dyDescent="0.3">
      <c r="B114" s="254"/>
    </row>
    <row r="115" spans="2:2" ht="30.6" customHeight="1" x14ac:dyDescent="0.3">
      <c r="B115" s="254"/>
    </row>
    <row r="116" spans="2:2" ht="30.6" customHeight="1" x14ac:dyDescent="0.3">
      <c r="B116" s="254"/>
    </row>
  </sheetData>
  <mergeCells count="26">
    <mergeCell ref="B105:B108"/>
    <mergeCell ref="B109:B112"/>
    <mergeCell ref="B113:B116"/>
    <mergeCell ref="B69:B72"/>
    <mergeCell ref="B73:B76"/>
    <mergeCell ref="B77:B80"/>
    <mergeCell ref="B81:B84"/>
    <mergeCell ref="B85:B88"/>
    <mergeCell ref="B89:B92"/>
    <mergeCell ref="B93:B96"/>
    <mergeCell ref="B97:B100"/>
    <mergeCell ref="B53:B56"/>
    <mergeCell ref="B57:B60"/>
    <mergeCell ref="B61:B64"/>
    <mergeCell ref="B65:B68"/>
    <mergeCell ref="B101:B104"/>
    <mergeCell ref="C2:D2"/>
    <mergeCell ref="I2:J2"/>
    <mergeCell ref="F2:G2"/>
    <mergeCell ref="F16:G16"/>
    <mergeCell ref="B49:B52"/>
    <mergeCell ref="B33:B36"/>
    <mergeCell ref="B37:B40"/>
    <mergeCell ref="B41:B44"/>
    <mergeCell ref="B45:B48"/>
    <mergeCell ref="B29:B32"/>
  </mergeCells>
  <phoneticPr fontId="6" type="noConversion"/>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8C899-8C1B-4D63-8DE1-902D0E93890E}">
  <dimension ref="A1"/>
  <sheetViews>
    <sheetView workbookViewId="0">
      <selection activeCell="B2" sqref="B2"/>
    </sheetView>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81e90ab8-9e7d-4b67-ba12-d147179b0223"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Tài liệu" ma:contentTypeID="0x010100597AE72EEA79B74DA5C86E3CA8C98E55" ma:contentTypeVersion="18" ma:contentTypeDescription="Tạo tài liệu mới." ma:contentTypeScope="" ma:versionID="8b9077dfb68155f447c811495b7b6ec6">
  <xsd:schema xmlns:xsd="http://www.w3.org/2001/XMLSchema" xmlns:xs="http://www.w3.org/2001/XMLSchema" xmlns:p="http://schemas.microsoft.com/office/2006/metadata/properties" xmlns:ns3="81e90ab8-9e7d-4b67-ba12-d147179b0223" xmlns:ns4="86b2c21e-bc8a-47d8-90cc-43181eba94ed" targetNamespace="http://schemas.microsoft.com/office/2006/metadata/properties" ma:root="true" ma:fieldsID="659957e6a444a9f6c633bc4b14c26a93" ns3:_="" ns4:_="">
    <xsd:import namespace="81e90ab8-9e7d-4b67-ba12-d147179b0223"/>
    <xsd:import namespace="86b2c21e-bc8a-47d8-90cc-43181eba94ed"/>
    <xsd:element name="properties">
      <xsd:complexType>
        <xsd:sequence>
          <xsd:element name="documentManagement">
            <xsd:complexType>
              <xsd:all>
                <xsd:element ref="ns3:MediaServiceMetadata" minOccurs="0"/>
                <xsd:element ref="ns3:MediaServiceFastMetadata" minOccurs="0"/>
                <xsd:element ref="ns3:MediaServiceAutoKeyPoints" minOccurs="0"/>
                <xsd:element ref="ns3:MediaServiceKeyPoints" minOccurs="0"/>
                <xsd:element ref="ns3:MediaServiceAutoTags" minOccurs="0"/>
                <xsd:element ref="ns3:MediaServiceOCR" minOccurs="0"/>
                <xsd:element ref="ns3:MediaServiceGenerationTime" minOccurs="0"/>
                <xsd:element ref="ns3:MediaServiceEventHashCode" minOccurs="0"/>
                <xsd:element ref="ns4:SharedWithUsers" minOccurs="0"/>
                <xsd:element ref="ns4:SharedWithDetails" minOccurs="0"/>
                <xsd:element ref="ns4:SharingHintHash" minOccurs="0"/>
                <xsd:element ref="ns3:MediaServiceDateTaken" minOccurs="0"/>
                <xsd:element ref="ns3:_activity" minOccurs="0"/>
                <xsd:element ref="ns3:MediaLengthInSeconds" minOccurs="0"/>
                <xsd:element ref="ns3:MediaServiceLocation" minOccurs="0"/>
                <xsd:element ref="ns3:MediaServiceObjectDetectorVersions" minOccurs="0"/>
                <xsd:element ref="ns3:MediaServiceSearchProperties" minOccurs="0"/>
                <xsd:element ref="ns3: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1e90ab8-9e7d-4b67-ba12-d147179b02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2" nillable="true" ma:displayName="Tags" ma:internalName="MediaServiceAutoTags" ma:readOnly="true">
      <xsd:simpleType>
        <xsd:restriction base="dms:Text"/>
      </xsd:simpleType>
    </xsd:element>
    <xsd:element name="MediaServiceOCR" ma:index="13" nillable="true" ma:displayName="Extracted Text" ma:internalName="MediaServiceOCR" ma:readOnly="true">
      <xsd:simpleType>
        <xsd:restriction base="dms:Note">
          <xsd:maxLength value="255"/>
        </xsd:restriction>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DateTaken" ma:index="19" nillable="true" ma:displayName="MediaServiceDateTaken" ma:hidden="true" ma:internalName="MediaServiceDateTaken" ma:readOnly="true">
      <xsd:simpleType>
        <xsd:restriction base="dms:Text"/>
      </xsd:simpleType>
    </xsd:element>
    <xsd:element name="_activity" ma:index="20" nillable="true" ma:displayName="_activity" ma:hidden="true" ma:internalName="_activity">
      <xsd:simpleType>
        <xsd:restriction base="dms:Note"/>
      </xsd:simpleType>
    </xsd:element>
    <xsd:element name="MediaLengthInSeconds" ma:index="21" nillable="true" ma:displayName="MediaLengthInSeconds" ma:hidden="true" ma:internalName="MediaLengthInSeconds" ma:readOnly="true">
      <xsd:simpleType>
        <xsd:restriction base="dms:Unknown"/>
      </xsd:simpleType>
    </xsd:element>
    <xsd:element name="MediaServiceLocation" ma:index="22" nillable="true" ma:displayName="Location" ma:indexed="true" ma:internalName="MediaServiceLocation" ma:readOnly="true">
      <xsd:simpleType>
        <xsd:restriction base="dms:Text"/>
      </xsd:simpleType>
    </xsd:element>
    <xsd:element name="MediaServiceObjectDetectorVersions" ma:index="23" nillable="true" ma:displayName="MediaServiceObjectDetectorVersions" ma:hidden="true" ma:indexed="true" ma:internalName="MediaServiceObjectDetectorVersions"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SystemTags" ma:index="25" nillable="true" ma:displayName="MediaServiceSystemTags" ma:hidden="true" ma:internalName="MediaServiceSystemTag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86b2c21e-bc8a-47d8-90cc-43181eba94ed" elementFormDefault="qualified">
    <xsd:import namespace="http://schemas.microsoft.com/office/2006/documentManagement/types"/>
    <xsd:import namespace="http://schemas.microsoft.com/office/infopath/2007/PartnerControls"/>
    <xsd:element name="SharedWithUsers" ma:index="16" nillable="true" ma:displayName="Chia sẻ Với"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7" nillable="true" ma:displayName="Chia sẻ Có Chi tiết" ma:internalName="SharedWithDetails" ma:readOnly="true">
      <xsd:simpleType>
        <xsd:restriction base="dms:Note">
          <xsd:maxLength value="255"/>
        </xsd:restriction>
      </xsd:simpleType>
    </xsd:element>
    <xsd:element name="SharingHintHash" ma:index="18" nillable="true" ma:displayName="Hàm băm Gợi ý Chia sẻ"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Loại Nội dung"/>
        <xsd:element ref="dc:title" minOccurs="0" maxOccurs="1" ma:index="4" ma:displayName="Tiêu đề"/>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A01E333-3057-4D48-A150-CD850EE9E001}">
  <ds:schemaRefs>
    <ds:schemaRef ds:uri="http://purl.org/dc/terms/"/>
    <ds:schemaRef ds:uri="86b2c21e-bc8a-47d8-90cc-43181eba94ed"/>
    <ds:schemaRef ds:uri="http://schemas.microsoft.com/office/2006/documentManagement/types"/>
    <ds:schemaRef ds:uri="http://www.w3.org/XML/1998/namespace"/>
    <ds:schemaRef ds:uri="http://schemas.microsoft.com/office/infopath/2007/PartnerControls"/>
    <ds:schemaRef ds:uri="http://purl.org/dc/dcmitype/"/>
    <ds:schemaRef ds:uri="81e90ab8-9e7d-4b67-ba12-d147179b0223"/>
    <ds:schemaRef ds:uri="http://purl.org/dc/elements/1.1/"/>
    <ds:schemaRef ds:uri="http://schemas.openxmlformats.org/package/2006/metadata/core-properties"/>
    <ds:schemaRef ds:uri="http://schemas.microsoft.com/office/2006/metadata/properties"/>
  </ds:schemaRefs>
</ds:datastoreItem>
</file>

<file path=customXml/itemProps2.xml><?xml version="1.0" encoding="utf-8"?>
<ds:datastoreItem xmlns:ds="http://schemas.openxmlformats.org/officeDocument/2006/customXml" ds:itemID="{331ED9DD-F0DE-46B1-915D-392428AA350F}">
  <ds:schemaRefs>
    <ds:schemaRef ds:uri="http://schemas.microsoft.com/sharepoint/v3/contenttype/forms"/>
  </ds:schemaRefs>
</ds:datastoreItem>
</file>

<file path=customXml/itemProps3.xml><?xml version="1.0" encoding="utf-8"?>
<ds:datastoreItem xmlns:ds="http://schemas.openxmlformats.org/officeDocument/2006/customXml" ds:itemID="{0731C129-5F05-4DD6-9049-EBA8BE8EDEC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1e90ab8-9e7d-4b67-ba12-d147179b0223"/>
    <ds:schemaRef ds:uri="86b2c21e-bc8a-47d8-90cc-43181eba94ed"/>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Metadata/LabelInfo.xml><?xml version="1.0" encoding="utf-8"?>
<clbl:labelList xmlns:clbl="http://schemas.microsoft.com/office/2020/mipLabelMetadata">
  <clbl:label id="{5e007b6c-258b-4fde-adc1-8bf8a135885d}" enabled="0" method="" siteId="{5e007b6c-258b-4fde-adc1-8bf8a135885d}"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5</vt:i4>
      </vt:variant>
    </vt:vector>
  </HeadingPairs>
  <TitlesOfParts>
    <vt:vector size="12" baseType="lpstr">
      <vt:lpstr>Data</vt:lpstr>
      <vt:lpstr>Findings</vt:lpstr>
      <vt:lpstr>Completion Rate</vt:lpstr>
      <vt:lpstr>GMP_SUMMARY_BYDEPT</vt:lpstr>
      <vt:lpstr>Mapping</vt:lpstr>
      <vt:lpstr>Chart_2025</vt:lpstr>
      <vt:lpstr>Sheet1</vt:lpstr>
      <vt:lpstr>'Completion Rate'!FindingbyList</vt:lpstr>
      <vt:lpstr>FindingbyList</vt:lpstr>
      <vt:lpstr>Findings!Print_Area</vt:lpstr>
      <vt:lpstr>'Completion Rate'!TOR_Dynamic_List</vt:lpstr>
      <vt:lpstr>TOR_Dynamic_List</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Tram Le Thi Bich</dc:creator>
  <cp:keywords/>
  <dc:description/>
  <cp:lastModifiedBy>Phan Nguyễn Lâm Hà</cp:lastModifiedBy>
  <cp:revision/>
  <cp:lastPrinted>2024-11-11T06:42:27Z</cp:lastPrinted>
  <dcterms:created xsi:type="dcterms:W3CDTF">2020-03-21T08:17:41Z</dcterms:created>
  <dcterms:modified xsi:type="dcterms:W3CDTF">2025-06-12T08:09:53Z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0x010100597AE72EEA79B74DA5C86E3CA8C98E55</vt:lpwstr>
  </property>
  <property fmtid="{D5CDD505-2E9C-101B-9397-08002B2CF9AE}" pid="3" name="MediaServiceImageTags">
    <vt:lpwstr/>
  </property>
</Properties>
</file>